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24519"/>
</workbook>
</file>

<file path=xl/calcChain.xml><?xml version="1.0" encoding="utf-8"?>
<calcChain xmlns="http://schemas.openxmlformats.org/spreadsheetml/2006/main">
  <c r="C37" i="7"/>
  <c r="C36"/>
  <c r="C34"/>
  <c r="C25"/>
  <c r="C24"/>
  <c r="C22"/>
  <c r="C21"/>
  <c r="C20"/>
  <c r="C19"/>
  <c r="C18"/>
  <c r="C35"/>
  <c r="C63"/>
  <c r="C19" i="3"/>
  <c r="C20"/>
  <c r="C16"/>
  <c r="F67" i="6"/>
  <c r="H65"/>
  <c r="E58"/>
  <c r="E57"/>
  <c r="E56"/>
  <c r="E55"/>
  <c r="E54"/>
  <c r="E53"/>
  <c r="E52"/>
  <c r="E50"/>
  <c r="E49"/>
  <c r="E48"/>
  <c r="E47"/>
  <c r="E46"/>
  <c r="E45"/>
  <c r="E44"/>
  <c r="E43"/>
  <c r="E42"/>
  <c r="E41"/>
  <c r="E39"/>
  <c r="E34"/>
  <c r="E33"/>
  <c r="E31"/>
  <c r="E30"/>
  <c r="E29"/>
  <c r="E28"/>
  <c r="E27"/>
  <c r="E24"/>
  <c r="C22"/>
  <c r="E22" s="1"/>
  <c r="E18"/>
  <c r="E17"/>
  <c r="E16"/>
  <c r="E15"/>
  <c r="E13"/>
  <c r="E12"/>
  <c r="E11"/>
  <c r="E10"/>
  <c r="E9"/>
  <c r="E8"/>
  <c r="E6"/>
  <c r="E5"/>
  <c r="C32"/>
  <c r="E32" s="1"/>
  <c r="C40"/>
  <c r="E40" s="1"/>
  <c r="C38"/>
  <c r="E38" s="1"/>
  <c r="C37"/>
  <c r="E37" s="1"/>
  <c r="C36"/>
  <c r="E36" s="1"/>
  <c r="C35"/>
  <c r="E35" s="1"/>
  <c r="C26"/>
  <c r="E26" s="1"/>
  <c r="C25"/>
  <c r="E25" s="1"/>
  <c r="C23"/>
  <c r="E23" s="1"/>
  <c r="C21"/>
  <c r="E21" s="1"/>
  <c r="C20"/>
  <c r="E20" s="1"/>
  <c r="D19"/>
  <c r="D64" s="1"/>
  <c r="C19"/>
  <c r="C64" s="1"/>
  <c r="E16" i="3"/>
  <c r="F63"/>
  <c r="B29" i="4"/>
  <c r="B28"/>
  <c r="B30" s="1"/>
  <c r="B27"/>
  <c r="B12"/>
  <c r="B13"/>
  <c r="C37" i="3"/>
  <c r="C35"/>
  <c r="C34"/>
  <c r="C33"/>
  <c r="C32"/>
  <c r="C29"/>
  <c r="C23"/>
  <c r="C22"/>
  <c r="C18"/>
  <c r="E18" s="1"/>
  <c r="C17"/>
  <c r="E17" s="1"/>
  <c r="D16"/>
  <c r="D61" s="1"/>
  <c r="E61" l="1"/>
  <c r="C61"/>
  <c r="E19" i="6"/>
</calcChain>
</file>

<file path=xl/comments1.xml><?xml version="1.0" encoding="utf-8"?>
<comments xmlns="http://schemas.openxmlformats.org/spreadsheetml/2006/main">
  <authors>
    <author>Author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paid to bijusir</t>
        </r>
      </text>
    </comment>
    <comment ref="D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recipt not given</t>
        </r>
      </text>
    </comment>
    <comment ref="D3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RECIPT NO GIVEN ,IN BROWN COVER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cmn to shm for 2 admsn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paid to bijusir</t>
        </r>
      </text>
    </comment>
    <comment ref="D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recipt not given</t>
        </r>
      </text>
    </comment>
    <comment ref="D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RECIPT NO GIVEN ,IN BROWN COVER</t>
        </r>
      </text>
    </comment>
  </commentList>
</comments>
</file>

<file path=xl/sharedStrings.xml><?xml version="1.0" encoding="utf-8"?>
<sst xmlns="http://schemas.openxmlformats.org/spreadsheetml/2006/main" count="418" uniqueCount="168">
  <si>
    <t>Name</t>
  </si>
  <si>
    <t>Jesslet Jackson</t>
  </si>
  <si>
    <t>Ameera B</t>
  </si>
  <si>
    <t>Aksa L T</t>
  </si>
  <si>
    <t>Abhijith G</t>
  </si>
  <si>
    <t>Pooja S</t>
  </si>
  <si>
    <t>Ph:9847916503</t>
  </si>
  <si>
    <t>Noufia A.K</t>
  </si>
  <si>
    <t>Ancy Baby</t>
  </si>
  <si>
    <t>Ameena J</t>
  </si>
  <si>
    <t>Gopika Asok</t>
  </si>
  <si>
    <t>Anakha S</t>
  </si>
  <si>
    <t>Ajina Fathima A.S</t>
  </si>
  <si>
    <t>Ruksana Naseer</t>
  </si>
  <si>
    <t>Sulekha Beevi</t>
  </si>
  <si>
    <t>Ph:9446910212, 7511107817</t>
  </si>
  <si>
    <t>Ph:8921215741, 9562100000</t>
  </si>
  <si>
    <t>Ph:8547182424, 04734282424</t>
  </si>
  <si>
    <t>Ph:9387323120, 8089607720</t>
  </si>
  <si>
    <t>Ph:9447859415, 9745742639</t>
  </si>
  <si>
    <t>Ph:9746464706, 8943455187</t>
  </si>
  <si>
    <t>Ph:9495239202, 8078269945</t>
  </si>
  <si>
    <t>Ph:9400014633, 9747592510</t>
  </si>
  <si>
    <t>Ph:9656096101, 9656569507</t>
  </si>
  <si>
    <t>PhNo:95678337908, 9526000000</t>
  </si>
  <si>
    <t>Anaswara K</t>
  </si>
  <si>
    <t>Azif Hussain</t>
  </si>
  <si>
    <t>Shabana  Sathar</t>
  </si>
  <si>
    <t>Fathima Nijam</t>
  </si>
  <si>
    <t>Ph:9947145337, 9645410767</t>
  </si>
  <si>
    <t>Ph:8086721287, 9847909160</t>
  </si>
  <si>
    <t>Ph:9847813533, 9847453966</t>
  </si>
  <si>
    <t>Fathima Abdul Latheef</t>
  </si>
  <si>
    <t>Ph:9744944814,</t>
  </si>
  <si>
    <t>Ganga P.S</t>
  </si>
  <si>
    <t>Ph:9605382966</t>
  </si>
  <si>
    <t>Athira A</t>
  </si>
  <si>
    <t>Ph:9656130623,0479-2487706</t>
  </si>
  <si>
    <t>Ayisha .A</t>
  </si>
  <si>
    <t>Ph:9747158583,9747615554</t>
  </si>
  <si>
    <t>Nadiya Sain</t>
  </si>
  <si>
    <t>Ph:9539862007</t>
  </si>
  <si>
    <t>Aifoona Shahal</t>
  </si>
  <si>
    <t>Sujith R</t>
  </si>
  <si>
    <t>Ph:9447714482, 9497470743</t>
  </si>
  <si>
    <t>Ph:9447266277, 9446745332</t>
  </si>
  <si>
    <t>Anakha P.S</t>
  </si>
  <si>
    <t>Benjamin T Abraham</t>
  </si>
  <si>
    <t>Ph:9633192436, 9497673403</t>
  </si>
  <si>
    <t>Ph:9447866460</t>
  </si>
  <si>
    <t>Reshma .R</t>
  </si>
  <si>
    <t>Ph:9744549976</t>
  </si>
  <si>
    <t>Praisy Reji</t>
  </si>
  <si>
    <t>Ph:9249279641, 9847755415</t>
  </si>
  <si>
    <t xml:space="preserve"> Mohammed Yaqub</t>
  </si>
  <si>
    <t>Ph:9656907063, 9447377941</t>
  </si>
  <si>
    <t>Thanveer.A</t>
  </si>
  <si>
    <t>Ph:9847865420, 9544639870</t>
  </si>
  <si>
    <t>Jestin Geevarghese</t>
  </si>
  <si>
    <t>Ph:9446976693, 8156919054</t>
  </si>
  <si>
    <t>Divya C.S</t>
  </si>
  <si>
    <t>Ph:9847902671</t>
  </si>
  <si>
    <t>Ashifa Rahim</t>
  </si>
  <si>
    <t>Ph:9605813547, 9562164517</t>
  </si>
  <si>
    <t>Ammu Baiju</t>
  </si>
  <si>
    <t>Ph:9562018034, 9847364421</t>
  </si>
  <si>
    <t>Safin K</t>
  </si>
  <si>
    <t>Amal Sunny</t>
  </si>
  <si>
    <t>Ph:9447901549, 9495229929</t>
  </si>
  <si>
    <t>Devi Priya H</t>
  </si>
  <si>
    <t>Ph:9847117849</t>
  </si>
  <si>
    <t>Najiya N.N</t>
  </si>
  <si>
    <t>Ph:9562439835, 9995689535</t>
  </si>
  <si>
    <t>Rachel Mathai</t>
  </si>
  <si>
    <t>Ph:9048384311</t>
  </si>
  <si>
    <t>Archana J</t>
  </si>
  <si>
    <t>Sneha Thomas</t>
  </si>
  <si>
    <t>Arya .S</t>
  </si>
  <si>
    <t>Vincy Thomas</t>
  </si>
  <si>
    <t xml:space="preserve">  </t>
  </si>
  <si>
    <t>RasminaS .K</t>
  </si>
  <si>
    <t>RINI KURIAN</t>
  </si>
  <si>
    <t>Ph:9526986331</t>
  </si>
  <si>
    <t>Ph:7559024968</t>
  </si>
  <si>
    <t>Ph:8943245118</t>
  </si>
  <si>
    <t>ph:9747733611</t>
  </si>
  <si>
    <t>Ph:9539203095</t>
  </si>
  <si>
    <t>Ph:9388115963</t>
  </si>
  <si>
    <t>Rahana K</t>
  </si>
  <si>
    <t>Akhil Jose</t>
  </si>
  <si>
    <t>Ismail.M.N</t>
  </si>
  <si>
    <t>Mohammed Yaqub</t>
  </si>
  <si>
    <t>Arya Chandran</t>
  </si>
  <si>
    <t>Fees on admsn time</t>
  </si>
  <si>
    <t>Srctr</t>
  </si>
  <si>
    <t xml:space="preserve">Paid </t>
  </si>
  <si>
    <t>Balance</t>
  </si>
  <si>
    <t>SC</t>
  </si>
  <si>
    <t>OEC</t>
  </si>
  <si>
    <t>Anju.M</t>
  </si>
  <si>
    <t>Slno:</t>
  </si>
  <si>
    <t>Fathima salahudeen</t>
  </si>
  <si>
    <t>Fathima Salahudeen</t>
  </si>
  <si>
    <t>Akhila.S</t>
  </si>
  <si>
    <t>Sandhya.M</t>
  </si>
  <si>
    <t>Jishnu S Sukumar</t>
  </si>
  <si>
    <t>Sandhya .M</t>
  </si>
  <si>
    <t>Akhila .S</t>
  </si>
  <si>
    <t>Ph:8943996061,9497507061</t>
  </si>
  <si>
    <t>Ph;9947731883,</t>
  </si>
  <si>
    <t>Ph:7736104647,</t>
  </si>
  <si>
    <t>Ph:9895814543</t>
  </si>
  <si>
    <t>Ph:9633318613</t>
  </si>
  <si>
    <t>Ph:C/O promis</t>
  </si>
  <si>
    <t>Ph:9744328776,0479-249488</t>
  </si>
  <si>
    <t>Ph:8547211253,</t>
  </si>
  <si>
    <t>Ph:8281243408</t>
  </si>
  <si>
    <t>Neetha Benny</t>
  </si>
  <si>
    <t>Bheema k Nazeer</t>
  </si>
  <si>
    <t>Beema K Nazeer</t>
  </si>
  <si>
    <t>first YR Fees</t>
  </si>
  <si>
    <t>RtNO:</t>
  </si>
  <si>
    <t>Jishnu S sukumar</t>
  </si>
  <si>
    <t>Sneha K Thomas</t>
  </si>
  <si>
    <t>Rahana.K</t>
  </si>
  <si>
    <t>Exp</t>
  </si>
  <si>
    <t>2nd yr</t>
  </si>
  <si>
    <t>15/08/17</t>
  </si>
  <si>
    <t>blce</t>
  </si>
  <si>
    <t>Reshma R</t>
  </si>
  <si>
    <t>Rtno:</t>
  </si>
  <si>
    <t>Old</t>
  </si>
  <si>
    <t>Gopika  Asok</t>
  </si>
  <si>
    <t>Arya A.K</t>
  </si>
  <si>
    <t>Noufiya A.k</t>
  </si>
  <si>
    <t>Pooja P Nair</t>
  </si>
  <si>
    <t>Greeshma s</t>
  </si>
  <si>
    <t>Shilpa Chacko</t>
  </si>
  <si>
    <t>Ajina Fathima</t>
  </si>
  <si>
    <t>Ruksana Nazeer</t>
  </si>
  <si>
    <t xml:space="preserve">Sulekha Beevi </t>
  </si>
  <si>
    <t>Paid acnts</t>
  </si>
  <si>
    <t>Biolife</t>
  </si>
  <si>
    <t>Ups</t>
  </si>
  <si>
    <t>Marya Rose</t>
  </si>
  <si>
    <t>Blnc</t>
  </si>
  <si>
    <t>2nd yrs fees to acnts</t>
  </si>
  <si>
    <t>Banlcfirst yr</t>
  </si>
  <si>
    <t>Shibina J</t>
  </si>
  <si>
    <t>Hafina H</t>
  </si>
  <si>
    <t>Ashiba Salim</t>
  </si>
  <si>
    <t>Total paid</t>
  </si>
  <si>
    <t>Athira  A</t>
  </si>
  <si>
    <t>Ayisha  A</t>
  </si>
  <si>
    <t>Not full crct</t>
  </si>
  <si>
    <t>First  year (2017-18)</t>
  </si>
  <si>
    <t>Strct</t>
  </si>
  <si>
    <t>Paid</t>
  </si>
  <si>
    <t>Midhuna Gopinath</t>
  </si>
  <si>
    <r>
      <rPr>
        <b/>
        <sz val="16"/>
        <color theme="1"/>
        <rFont val="Times New Roman"/>
        <family val="1"/>
      </rPr>
      <t>MOUNT ZION COLLEGE OF PHARMACEUTICAL SCIENCES</t>
    </r>
    <r>
      <rPr>
        <sz val="16"/>
        <color theme="1"/>
        <rFont val="Times New Roman"/>
        <family val="1"/>
      </rPr>
      <t xml:space="preserve"> </t>
    </r>
  </si>
  <si>
    <t>Rini Kurian</t>
  </si>
  <si>
    <r>
      <t xml:space="preserve">                  </t>
    </r>
    <r>
      <rPr>
        <b/>
        <u/>
        <sz val="16"/>
        <color theme="1"/>
        <rFont val="Times New Roman"/>
        <family val="1"/>
      </rPr>
      <t>AND RESEARCH, ADOOR</t>
    </r>
  </si>
  <si>
    <t>Name of the Students</t>
  </si>
  <si>
    <t>Roll No:</t>
  </si>
  <si>
    <t>Rasmina .K</t>
  </si>
  <si>
    <t>Jishnu s Sukumar</t>
  </si>
  <si>
    <t xml:space="preserve"> STUDENTS LIST (2017-2021 Admission)</t>
  </si>
  <si>
    <t>Jasna 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</si>
</sst>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3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0" fontId="0" fillId="2" borderId="1" xfId="0" applyFill="1" applyBorder="1"/>
    <xf numFmtId="0" fontId="0" fillId="3" borderId="0" xfId="0" applyFill="1"/>
    <xf numFmtId="0" fontId="0" fillId="0" borderId="0" xfId="0" applyAlignment="1">
      <alignment horizontal="center"/>
    </xf>
    <xf numFmtId="0" fontId="5" fillId="2" borderId="0" xfId="0" applyFont="1" applyFill="1"/>
    <xf numFmtId="0" fontId="0" fillId="2" borderId="0" xfId="0" applyFill="1"/>
    <xf numFmtId="0" fontId="0" fillId="4" borderId="0" xfId="0" applyFill="1"/>
    <xf numFmtId="0" fontId="0" fillId="0" borderId="1" xfId="0" applyFill="1" applyBorder="1" applyAlignment="1">
      <alignment horizontal="left"/>
    </xf>
    <xf numFmtId="0" fontId="0" fillId="3" borderId="1" xfId="0" applyFill="1" applyBorder="1"/>
    <xf numFmtId="0" fontId="6" fillId="0" borderId="0" xfId="0" applyFont="1"/>
    <xf numFmtId="0" fontId="8" fillId="0" borderId="1" xfId="0" applyFont="1" applyBorder="1"/>
    <xf numFmtId="0" fontId="8" fillId="0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10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opLeftCell="A28" workbookViewId="0">
      <selection sqref="A1:B60"/>
    </sheetView>
  </sheetViews>
  <sheetFormatPr defaultRowHeight="15"/>
  <cols>
    <col min="1" max="1" width="9.140625" style="1"/>
    <col min="2" max="2" width="36" customWidth="1"/>
    <col min="3" max="3" width="30.28515625" customWidth="1"/>
  </cols>
  <sheetData>
    <row r="1" spans="1:3">
      <c r="A1" s="2" t="s">
        <v>79</v>
      </c>
      <c r="B1" s="3" t="s">
        <v>0</v>
      </c>
      <c r="C1" s="3"/>
    </row>
    <row r="2" spans="1:3">
      <c r="A2" s="2">
        <v>1</v>
      </c>
      <c r="B2" s="3" t="s">
        <v>1</v>
      </c>
      <c r="C2" s="4" t="s">
        <v>24</v>
      </c>
    </row>
    <row r="3" spans="1:3">
      <c r="A3" s="2">
        <v>2</v>
      </c>
      <c r="B3" s="3" t="s">
        <v>2</v>
      </c>
      <c r="C3" s="2">
        <v>9656769297</v>
      </c>
    </row>
    <row r="4" spans="1:3">
      <c r="A4" s="2">
        <v>3</v>
      </c>
      <c r="B4" s="3" t="s">
        <v>3</v>
      </c>
      <c r="C4" s="2">
        <v>7025769618</v>
      </c>
    </row>
    <row r="5" spans="1:3">
      <c r="A5" s="2">
        <v>4</v>
      </c>
      <c r="B5" s="3" t="s">
        <v>4</v>
      </c>
      <c r="C5" s="4" t="s">
        <v>16</v>
      </c>
    </row>
    <row r="6" spans="1:3">
      <c r="A6" s="2">
        <v>5</v>
      </c>
      <c r="B6" s="3" t="s">
        <v>5</v>
      </c>
      <c r="C6" s="3" t="s">
        <v>6</v>
      </c>
    </row>
    <row r="7" spans="1:3">
      <c r="A7" s="2">
        <v>6</v>
      </c>
      <c r="B7" s="3" t="s">
        <v>7</v>
      </c>
      <c r="C7" s="3" t="s">
        <v>15</v>
      </c>
    </row>
    <row r="8" spans="1:3">
      <c r="A8" s="2">
        <v>7</v>
      </c>
      <c r="B8" s="3" t="s">
        <v>8</v>
      </c>
      <c r="C8" s="3" t="s">
        <v>17</v>
      </c>
    </row>
    <row r="9" spans="1:3">
      <c r="A9" s="2">
        <v>8</v>
      </c>
      <c r="B9" s="3" t="s">
        <v>9</v>
      </c>
      <c r="C9" s="3" t="s">
        <v>18</v>
      </c>
    </row>
    <row r="10" spans="1:3">
      <c r="A10" s="2">
        <v>9</v>
      </c>
      <c r="B10" s="3" t="s">
        <v>10</v>
      </c>
      <c r="C10" s="3" t="s">
        <v>19</v>
      </c>
    </row>
    <row r="11" spans="1:3">
      <c r="A11" s="2">
        <v>10</v>
      </c>
      <c r="B11" s="3" t="s">
        <v>11</v>
      </c>
      <c r="C11" s="3" t="s">
        <v>20</v>
      </c>
    </row>
    <row r="12" spans="1:3">
      <c r="A12" s="2">
        <v>11</v>
      </c>
      <c r="B12" s="3" t="s">
        <v>12</v>
      </c>
      <c r="C12" s="3" t="s">
        <v>21</v>
      </c>
    </row>
    <row r="13" spans="1:3">
      <c r="A13" s="2">
        <v>12</v>
      </c>
      <c r="B13" s="3" t="s">
        <v>13</v>
      </c>
      <c r="C13" s="3" t="s">
        <v>22</v>
      </c>
    </row>
    <row r="14" spans="1:3">
      <c r="A14" s="2">
        <v>13</v>
      </c>
      <c r="B14" s="3" t="s">
        <v>14</v>
      </c>
      <c r="C14" s="3" t="s">
        <v>23</v>
      </c>
    </row>
    <row r="15" spans="1:3">
      <c r="A15" s="2">
        <v>14</v>
      </c>
      <c r="B15" s="3" t="s">
        <v>25</v>
      </c>
      <c r="C15" s="2">
        <v>9947455064</v>
      </c>
    </row>
    <row r="16" spans="1:3">
      <c r="A16" s="2">
        <v>15</v>
      </c>
      <c r="B16" s="3" t="s">
        <v>26</v>
      </c>
      <c r="C16" s="3" t="s">
        <v>30</v>
      </c>
    </row>
    <row r="17" spans="1:3">
      <c r="A17" s="2">
        <v>16</v>
      </c>
      <c r="B17" s="3" t="s">
        <v>27</v>
      </c>
      <c r="C17" s="3" t="s">
        <v>29</v>
      </c>
    </row>
    <row r="18" spans="1:3">
      <c r="A18" s="2">
        <v>17</v>
      </c>
      <c r="B18" s="7" t="s">
        <v>28</v>
      </c>
      <c r="C18" s="3" t="s">
        <v>31</v>
      </c>
    </row>
    <row r="19" spans="1:3">
      <c r="A19" s="2">
        <v>18</v>
      </c>
      <c r="B19" s="3" t="s">
        <v>32</v>
      </c>
      <c r="C19" s="3" t="s">
        <v>33</v>
      </c>
    </row>
    <row r="20" spans="1:3">
      <c r="A20" s="2">
        <v>19</v>
      </c>
      <c r="B20" s="3" t="s">
        <v>34</v>
      </c>
      <c r="C20" s="3" t="s">
        <v>35</v>
      </c>
    </row>
    <row r="21" spans="1:3">
      <c r="A21" s="2">
        <v>20</v>
      </c>
      <c r="B21" s="3" t="s">
        <v>36</v>
      </c>
      <c r="C21" s="3" t="s">
        <v>37</v>
      </c>
    </row>
    <row r="22" spans="1:3">
      <c r="A22" s="2">
        <v>21</v>
      </c>
      <c r="B22" s="3" t="s">
        <v>38</v>
      </c>
      <c r="C22" s="3" t="s">
        <v>39</v>
      </c>
    </row>
    <row r="23" spans="1:3">
      <c r="A23" s="2">
        <v>22</v>
      </c>
      <c r="B23" s="3" t="s">
        <v>40</v>
      </c>
      <c r="C23" s="3" t="s">
        <v>41</v>
      </c>
    </row>
    <row r="24" spans="1:3">
      <c r="A24" s="2">
        <v>23</v>
      </c>
      <c r="B24" s="3" t="s">
        <v>42</v>
      </c>
      <c r="C24" s="3" t="s">
        <v>45</v>
      </c>
    </row>
    <row r="25" spans="1:3">
      <c r="A25" s="2">
        <v>24</v>
      </c>
      <c r="B25" s="3" t="s">
        <v>43</v>
      </c>
      <c r="C25" s="3" t="s">
        <v>44</v>
      </c>
    </row>
    <row r="26" spans="1:3">
      <c r="A26" s="2">
        <v>25</v>
      </c>
      <c r="B26" s="3" t="s">
        <v>46</v>
      </c>
      <c r="C26" s="3" t="s">
        <v>48</v>
      </c>
    </row>
    <row r="27" spans="1:3">
      <c r="A27" s="2">
        <v>26</v>
      </c>
      <c r="B27" s="3" t="s">
        <v>47</v>
      </c>
      <c r="C27" s="3" t="s">
        <v>49</v>
      </c>
    </row>
    <row r="28" spans="1:3">
      <c r="A28" s="2">
        <v>27</v>
      </c>
      <c r="B28" s="3" t="s">
        <v>50</v>
      </c>
      <c r="C28" s="3" t="s">
        <v>51</v>
      </c>
    </row>
    <row r="29" spans="1:3">
      <c r="A29" s="2">
        <v>28</v>
      </c>
      <c r="B29" s="3" t="s">
        <v>52</v>
      </c>
      <c r="C29" s="3" t="s">
        <v>53</v>
      </c>
    </row>
    <row r="30" spans="1:3">
      <c r="A30" s="2">
        <v>29</v>
      </c>
      <c r="B30" s="3" t="s">
        <v>54</v>
      </c>
      <c r="C30" s="3" t="s">
        <v>55</v>
      </c>
    </row>
    <row r="31" spans="1:3">
      <c r="A31" s="2">
        <v>30</v>
      </c>
      <c r="B31" s="3" t="s">
        <v>56</v>
      </c>
      <c r="C31" s="3" t="s">
        <v>57</v>
      </c>
    </row>
    <row r="32" spans="1:3">
      <c r="A32" s="2">
        <v>31</v>
      </c>
      <c r="B32" s="3" t="s">
        <v>58</v>
      </c>
      <c r="C32" s="3" t="s">
        <v>59</v>
      </c>
    </row>
    <row r="33" spans="1:3">
      <c r="A33" s="2">
        <v>32</v>
      </c>
      <c r="B33" s="3" t="s">
        <v>60</v>
      </c>
      <c r="C33" s="3" t="s">
        <v>61</v>
      </c>
    </row>
    <row r="34" spans="1:3">
      <c r="A34" s="2">
        <v>33</v>
      </c>
      <c r="B34" s="3" t="s">
        <v>62</v>
      </c>
      <c r="C34" s="3" t="s">
        <v>63</v>
      </c>
    </row>
    <row r="35" spans="1:3">
      <c r="A35" s="2">
        <v>34</v>
      </c>
      <c r="B35" s="3" t="s">
        <v>64</v>
      </c>
      <c r="C35" s="3" t="s">
        <v>65</v>
      </c>
    </row>
    <row r="36" spans="1:3">
      <c r="A36" s="2">
        <v>35</v>
      </c>
      <c r="B36" s="3" t="s">
        <v>66</v>
      </c>
      <c r="C36" s="3"/>
    </row>
    <row r="37" spans="1:3">
      <c r="A37" s="2">
        <v>36</v>
      </c>
      <c r="B37" s="3" t="s">
        <v>67</v>
      </c>
      <c r="C37" s="3" t="s">
        <v>68</v>
      </c>
    </row>
    <row r="38" spans="1:3">
      <c r="A38" s="2">
        <v>37</v>
      </c>
      <c r="B38" s="3" t="s">
        <v>69</v>
      </c>
      <c r="C38" s="3" t="s">
        <v>70</v>
      </c>
    </row>
    <row r="39" spans="1:3">
      <c r="A39" s="2">
        <v>38</v>
      </c>
      <c r="B39" s="3" t="s">
        <v>71</v>
      </c>
      <c r="C39" s="3" t="s">
        <v>72</v>
      </c>
    </row>
    <row r="40" spans="1:3">
      <c r="A40" s="2">
        <v>39</v>
      </c>
      <c r="B40" s="3" t="s">
        <v>73</v>
      </c>
      <c r="C40" s="3" t="s">
        <v>74</v>
      </c>
    </row>
    <row r="41" spans="1:3">
      <c r="A41" s="2">
        <v>40</v>
      </c>
      <c r="B41" s="5" t="s">
        <v>75</v>
      </c>
      <c r="C41" s="3" t="s">
        <v>82</v>
      </c>
    </row>
    <row r="42" spans="1:3">
      <c r="A42" s="2">
        <v>41</v>
      </c>
      <c r="B42" s="5" t="s">
        <v>80</v>
      </c>
      <c r="C42" s="3" t="s">
        <v>83</v>
      </c>
    </row>
    <row r="43" spans="1:3">
      <c r="A43" s="2">
        <v>42</v>
      </c>
      <c r="B43" s="5" t="s">
        <v>76</v>
      </c>
      <c r="C43" s="3" t="s">
        <v>84</v>
      </c>
    </row>
    <row r="44" spans="1:3">
      <c r="A44" s="2">
        <v>43</v>
      </c>
      <c r="B44" s="5" t="s">
        <v>77</v>
      </c>
      <c r="C44" s="3" t="s">
        <v>85</v>
      </c>
    </row>
    <row r="45" spans="1:3">
      <c r="A45" s="2">
        <v>44</v>
      </c>
      <c r="B45" s="5" t="s">
        <v>78</v>
      </c>
      <c r="C45" s="3" t="s">
        <v>86</v>
      </c>
    </row>
    <row r="46" spans="1:3">
      <c r="A46" s="2">
        <v>45</v>
      </c>
      <c r="B46" s="5" t="s">
        <v>81</v>
      </c>
      <c r="C46" s="3" t="s">
        <v>87</v>
      </c>
    </row>
    <row r="47" spans="1:3">
      <c r="A47" s="1">
        <v>46</v>
      </c>
      <c r="B47" s="6" t="s">
        <v>88</v>
      </c>
      <c r="C47" s="6" t="s">
        <v>108</v>
      </c>
    </row>
    <row r="48" spans="1:3">
      <c r="A48" s="1">
        <v>47</v>
      </c>
      <c r="B48" s="6" t="s">
        <v>89</v>
      </c>
      <c r="C48" s="6" t="s">
        <v>109</v>
      </c>
    </row>
    <row r="49" spans="1:3">
      <c r="A49" s="1">
        <v>48</v>
      </c>
      <c r="B49" s="6" t="s">
        <v>90</v>
      </c>
      <c r="C49" s="6" t="s">
        <v>110</v>
      </c>
    </row>
    <row r="50" spans="1:3">
      <c r="A50" s="1">
        <v>49</v>
      </c>
      <c r="B50" s="6" t="s">
        <v>92</v>
      </c>
      <c r="C50" s="6" t="s">
        <v>111</v>
      </c>
    </row>
    <row r="51" spans="1:3">
      <c r="A51" s="1">
        <v>50</v>
      </c>
      <c r="B51" s="6" t="s">
        <v>99</v>
      </c>
      <c r="C51" s="6" t="s">
        <v>112</v>
      </c>
    </row>
    <row r="52" spans="1:3">
      <c r="A52" s="1">
        <v>51</v>
      </c>
      <c r="B52" s="6" t="s">
        <v>102</v>
      </c>
      <c r="C52" s="6" t="s">
        <v>113</v>
      </c>
    </row>
    <row r="53" spans="1:3">
      <c r="A53" s="1">
        <v>52</v>
      </c>
      <c r="B53" s="6" t="s">
        <v>105</v>
      </c>
      <c r="C53" s="6" t="s">
        <v>114</v>
      </c>
    </row>
    <row r="54" spans="1:3">
      <c r="A54" s="1">
        <v>53</v>
      </c>
      <c r="B54" s="6" t="s">
        <v>103</v>
      </c>
      <c r="C54" s="6" t="s">
        <v>115</v>
      </c>
    </row>
    <row r="55" spans="1:3">
      <c r="A55" s="1">
        <v>54</v>
      </c>
      <c r="B55" s="6" t="s">
        <v>106</v>
      </c>
      <c r="C55" s="6" t="s">
        <v>116</v>
      </c>
    </row>
    <row r="56" spans="1:3">
      <c r="A56" s="1">
        <v>55</v>
      </c>
      <c r="B56" s="6" t="s">
        <v>117</v>
      </c>
    </row>
    <row r="57" spans="1:3">
      <c r="A57" s="1">
        <v>56</v>
      </c>
      <c r="B57" s="6" t="s">
        <v>118</v>
      </c>
    </row>
    <row r="58" spans="1:3">
      <c r="A58" s="1">
        <v>57</v>
      </c>
      <c r="B58" s="6" t="s">
        <v>148</v>
      </c>
    </row>
    <row r="59" spans="1:3">
      <c r="A59" s="1">
        <v>58</v>
      </c>
      <c r="B59" s="6" t="s">
        <v>149</v>
      </c>
    </row>
    <row r="60" spans="1:3">
      <c r="A60" s="2">
        <v>59</v>
      </c>
      <c r="B60" s="3" t="s">
        <v>150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tabSelected="1" topLeftCell="A55" workbookViewId="0">
      <selection activeCell="G69" sqref="G69"/>
    </sheetView>
  </sheetViews>
  <sheetFormatPr defaultRowHeight="15"/>
  <cols>
    <col min="1" max="1" width="1.5703125" customWidth="1"/>
    <col min="2" max="2" width="11.7109375" customWidth="1"/>
    <col min="3" max="3" width="23" customWidth="1"/>
    <col min="4" max="4" width="13.28515625" customWidth="1"/>
    <col min="5" max="5" width="12" customWidth="1"/>
    <col min="6" max="6" width="7.5703125" customWidth="1"/>
    <col min="7" max="7" width="21" customWidth="1"/>
    <col min="8" max="8" width="18.140625" customWidth="1"/>
  </cols>
  <sheetData>
    <row r="1" spans="2:6" ht="20.25">
      <c r="B1" s="15" t="s">
        <v>159</v>
      </c>
      <c r="C1" s="15"/>
      <c r="D1" s="15"/>
    </row>
    <row r="2" spans="2:6" ht="20.25">
      <c r="B2" s="15"/>
      <c r="C2" s="21" t="s">
        <v>161</v>
      </c>
      <c r="D2" s="22"/>
      <c r="E2" s="22"/>
      <c r="F2" s="22"/>
    </row>
    <row r="3" spans="2:6" ht="18.75">
      <c r="B3" s="23" t="s">
        <v>166</v>
      </c>
    </row>
    <row r="5" spans="2:6" ht="15.75">
      <c r="B5" s="19" t="s">
        <v>163</v>
      </c>
      <c r="C5" s="18" t="s">
        <v>162</v>
      </c>
    </row>
    <row r="6" spans="2:6" ht="15.75">
      <c r="B6" s="20">
        <v>1</v>
      </c>
      <c r="C6" s="16" t="s">
        <v>4</v>
      </c>
    </row>
    <row r="7" spans="2:6" ht="15.75">
      <c r="B7" s="20">
        <v>2</v>
      </c>
      <c r="C7" s="16" t="s">
        <v>42</v>
      </c>
    </row>
    <row r="8" spans="2:6" ht="15.75">
      <c r="B8" s="20">
        <v>3</v>
      </c>
      <c r="C8" s="16" t="s">
        <v>12</v>
      </c>
    </row>
    <row r="9" spans="2:6" ht="15.75">
      <c r="B9" s="20">
        <v>4</v>
      </c>
      <c r="C9" s="17" t="s">
        <v>103</v>
      </c>
    </row>
    <row r="10" spans="2:6" ht="15.75">
      <c r="B10" s="20">
        <v>5</v>
      </c>
      <c r="C10" s="17" t="s">
        <v>89</v>
      </c>
    </row>
    <row r="11" spans="2:6" ht="15.75">
      <c r="B11" s="20">
        <v>6</v>
      </c>
      <c r="C11" s="16" t="s">
        <v>3</v>
      </c>
    </row>
    <row r="12" spans="2:6" ht="15.75">
      <c r="B12" s="20">
        <v>7</v>
      </c>
      <c r="C12" s="16" t="s">
        <v>67</v>
      </c>
    </row>
    <row r="13" spans="2:6" ht="15.75">
      <c r="B13" s="20">
        <v>8</v>
      </c>
      <c r="C13" s="16" t="s">
        <v>9</v>
      </c>
    </row>
    <row r="14" spans="2:6" ht="15.75">
      <c r="B14" s="20">
        <v>9</v>
      </c>
      <c r="C14" s="16" t="s">
        <v>2</v>
      </c>
    </row>
    <row r="15" spans="2:6" ht="15.75">
      <c r="B15" s="20">
        <v>10</v>
      </c>
      <c r="C15" s="16" t="s">
        <v>64</v>
      </c>
    </row>
    <row r="16" spans="2:6" ht="15.75">
      <c r="B16" s="20">
        <v>11</v>
      </c>
      <c r="C16" s="16" t="s">
        <v>46</v>
      </c>
    </row>
    <row r="17" spans="2:3" ht="15.75">
      <c r="B17" s="20">
        <v>12</v>
      </c>
      <c r="C17" s="16" t="s">
        <v>11</v>
      </c>
    </row>
    <row r="18" spans="2:3" ht="15.75">
      <c r="B18" s="20">
        <v>13</v>
      </c>
      <c r="C18" s="16" t="s">
        <v>25</v>
      </c>
    </row>
    <row r="19" spans="2:3" ht="15.75">
      <c r="B19" s="20">
        <v>14</v>
      </c>
      <c r="C19" s="16" t="s">
        <v>8</v>
      </c>
    </row>
    <row r="20" spans="2:3" ht="15.75">
      <c r="B20" s="20">
        <v>15</v>
      </c>
      <c r="C20" s="17" t="s">
        <v>99</v>
      </c>
    </row>
    <row r="21" spans="2:3" ht="15.75">
      <c r="B21" s="20">
        <v>16</v>
      </c>
      <c r="C21" s="17" t="s">
        <v>75</v>
      </c>
    </row>
    <row r="22" spans="2:3" ht="15.75">
      <c r="B22" s="20">
        <v>17</v>
      </c>
      <c r="C22" s="17" t="s">
        <v>92</v>
      </c>
    </row>
    <row r="23" spans="2:3" ht="15.75">
      <c r="B23" s="20">
        <v>18</v>
      </c>
      <c r="C23" s="17" t="s">
        <v>77</v>
      </c>
    </row>
    <row r="24" spans="2:3" ht="15.75">
      <c r="B24" s="20">
        <v>19</v>
      </c>
      <c r="C24" s="17" t="s">
        <v>150</v>
      </c>
    </row>
    <row r="25" spans="2:3" ht="15.75">
      <c r="B25" s="20">
        <v>20</v>
      </c>
      <c r="C25" s="16" t="s">
        <v>62</v>
      </c>
    </row>
    <row r="26" spans="2:3" ht="15.75">
      <c r="B26" s="20">
        <v>21</v>
      </c>
      <c r="C26" s="16" t="s">
        <v>152</v>
      </c>
    </row>
    <row r="27" spans="2:3" ht="15.75">
      <c r="B27" s="20">
        <v>22</v>
      </c>
      <c r="C27" s="16" t="s">
        <v>153</v>
      </c>
    </row>
    <row r="28" spans="2:3" ht="15.75">
      <c r="B28" s="20">
        <v>23</v>
      </c>
      <c r="C28" s="16" t="s">
        <v>26</v>
      </c>
    </row>
    <row r="29" spans="2:3" ht="15.75">
      <c r="B29" s="20">
        <v>24</v>
      </c>
      <c r="C29" s="17" t="s">
        <v>119</v>
      </c>
    </row>
    <row r="30" spans="2:3" ht="15.75">
      <c r="B30" s="20">
        <v>25</v>
      </c>
      <c r="C30" s="17" t="s">
        <v>47</v>
      </c>
    </row>
    <row r="31" spans="2:3" ht="15.75">
      <c r="B31" s="20">
        <v>26</v>
      </c>
      <c r="C31" s="16" t="s">
        <v>69</v>
      </c>
    </row>
    <row r="32" spans="2:3" ht="15.75">
      <c r="B32" s="20">
        <v>27</v>
      </c>
      <c r="C32" s="16" t="s">
        <v>60</v>
      </c>
    </row>
    <row r="33" spans="2:3" ht="15.75">
      <c r="B33" s="20">
        <v>28</v>
      </c>
      <c r="C33" s="16" t="s">
        <v>32</v>
      </c>
    </row>
    <row r="34" spans="2:3" ht="15.75">
      <c r="B34" s="20">
        <v>29</v>
      </c>
      <c r="C34" s="16" t="s">
        <v>28</v>
      </c>
    </row>
    <row r="35" spans="2:3" ht="15.75">
      <c r="B35" s="20">
        <v>30</v>
      </c>
      <c r="C35" s="17" t="s">
        <v>101</v>
      </c>
    </row>
    <row r="36" spans="2:3" ht="15.75">
      <c r="B36" s="20">
        <v>31</v>
      </c>
      <c r="C36" s="16" t="s">
        <v>34</v>
      </c>
    </row>
    <row r="37" spans="2:3" ht="15.75">
      <c r="B37" s="20">
        <v>32</v>
      </c>
      <c r="C37" s="16" t="s">
        <v>10</v>
      </c>
    </row>
    <row r="38" spans="2:3" ht="15.75">
      <c r="B38" s="20">
        <v>33</v>
      </c>
      <c r="C38" s="17" t="s">
        <v>149</v>
      </c>
    </row>
    <row r="39" spans="2:3" ht="15.75">
      <c r="B39" s="20">
        <v>34</v>
      </c>
      <c r="C39" s="17" t="s">
        <v>90</v>
      </c>
    </row>
    <row r="40" spans="2:3" ht="15.75">
      <c r="B40" s="20">
        <v>35</v>
      </c>
      <c r="C40" s="16" t="s">
        <v>1</v>
      </c>
    </row>
    <row r="41" spans="2:3" ht="15.75">
      <c r="B41" s="20">
        <v>36</v>
      </c>
      <c r="C41" s="16" t="s">
        <v>58</v>
      </c>
    </row>
    <row r="42" spans="2:3" ht="15.75">
      <c r="B42" s="20">
        <v>37</v>
      </c>
      <c r="C42" s="17" t="s">
        <v>165</v>
      </c>
    </row>
    <row r="43" spans="2:3" ht="15.75">
      <c r="B43" s="20">
        <v>38</v>
      </c>
      <c r="C43" s="17" t="s">
        <v>158</v>
      </c>
    </row>
    <row r="44" spans="2:3" ht="15.75">
      <c r="B44" s="20">
        <v>39</v>
      </c>
      <c r="C44" s="16" t="s">
        <v>91</v>
      </c>
    </row>
    <row r="45" spans="2:3" ht="15.75">
      <c r="B45" s="20">
        <v>40</v>
      </c>
      <c r="C45" s="16" t="s">
        <v>40</v>
      </c>
    </row>
    <row r="46" spans="2:3" ht="15.75">
      <c r="B46" s="20">
        <v>41</v>
      </c>
      <c r="C46" s="16" t="s">
        <v>71</v>
      </c>
    </row>
    <row r="47" spans="2:3" ht="15.75">
      <c r="B47" s="20">
        <v>42</v>
      </c>
      <c r="C47" s="16" t="s">
        <v>117</v>
      </c>
    </row>
    <row r="48" spans="2:3" ht="15.75">
      <c r="B48" s="20">
        <v>43</v>
      </c>
      <c r="C48" s="16" t="s">
        <v>7</v>
      </c>
    </row>
    <row r="49" spans="2:3" ht="15.75">
      <c r="B49" s="20">
        <v>44</v>
      </c>
      <c r="C49" s="16" t="s">
        <v>5</v>
      </c>
    </row>
    <row r="50" spans="2:3" ht="15.75">
      <c r="B50" s="20">
        <v>45</v>
      </c>
      <c r="C50" s="16" t="s">
        <v>52</v>
      </c>
    </row>
    <row r="51" spans="2:3" ht="15.75">
      <c r="B51" s="20">
        <v>46</v>
      </c>
      <c r="C51" s="16" t="s">
        <v>73</v>
      </c>
    </row>
    <row r="52" spans="2:3" ht="15.75">
      <c r="B52" s="20">
        <v>47</v>
      </c>
      <c r="C52" s="17" t="s">
        <v>88</v>
      </c>
    </row>
    <row r="53" spans="2:3" ht="15.75">
      <c r="B53" s="20">
        <v>48</v>
      </c>
      <c r="C53" s="17" t="s">
        <v>164</v>
      </c>
    </row>
    <row r="54" spans="2:3" ht="15.75">
      <c r="B54" s="20">
        <v>49</v>
      </c>
      <c r="C54" s="16" t="s">
        <v>50</v>
      </c>
    </row>
    <row r="55" spans="2:3" ht="15.75">
      <c r="B55" s="20">
        <v>50</v>
      </c>
      <c r="C55" s="17" t="s">
        <v>160</v>
      </c>
    </row>
    <row r="56" spans="2:3" ht="15.75">
      <c r="B56" s="20">
        <v>51</v>
      </c>
      <c r="C56" s="16" t="s">
        <v>13</v>
      </c>
    </row>
    <row r="57" spans="2:3" ht="15.75">
      <c r="B57" s="20">
        <v>52</v>
      </c>
      <c r="C57" s="16" t="s">
        <v>66</v>
      </c>
    </row>
    <row r="58" spans="2:3" ht="15.75">
      <c r="B58" s="20">
        <v>53</v>
      </c>
      <c r="C58" s="17" t="s">
        <v>104</v>
      </c>
    </row>
    <row r="59" spans="2:3" ht="15.75">
      <c r="B59" s="20">
        <v>54</v>
      </c>
      <c r="C59" s="16" t="s">
        <v>27</v>
      </c>
    </row>
    <row r="60" spans="2:3" ht="15.75">
      <c r="B60" s="20">
        <v>55</v>
      </c>
      <c r="C60" s="17" t="s">
        <v>148</v>
      </c>
    </row>
    <row r="61" spans="2:3" ht="15.75">
      <c r="B61" s="20">
        <v>56</v>
      </c>
      <c r="C61" s="17" t="s">
        <v>123</v>
      </c>
    </row>
    <row r="62" spans="2:3" ht="15.75">
      <c r="B62" s="20">
        <v>57</v>
      </c>
      <c r="C62" s="16" t="s">
        <v>43</v>
      </c>
    </row>
    <row r="63" spans="2:3" ht="15.75">
      <c r="B63" s="20">
        <v>58</v>
      </c>
      <c r="C63" s="16" t="s">
        <v>14</v>
      </c>
    </row>
    <row r="64" spans="2:3" ht="15.75">
      <c r="B64" s="20">
        <v>59</v>
      </c>
      <c r="C64" s="16" t="s">
        <v>56</v>
      </c>
    </row>
    <row r="65" spans="2:3" ht="15.75">
      <c r="B65" s="20">
        <v>60</v>
      </c>
      <c r="C65" s="16" t="s">
        <v>78</v>
      </c>
    </row>
    <row r="66" spans="2:3" ht="15.75">
      <c r="B66" s="20">
        <v>61</v>
      </c>
      <c r="C66" s="17" t="s">
        <v>167</v>
      </c>
    </row>
    <row r="67" spans="2:3" ht="15.75">
      <c r="B67" s="24"/>
      <c r="C67" s="25"/>
    </row>
    <row r="68" spans="2:3" ht="15.75">
      <c r="B68" s="24"/>
      <c r="C68" s="25"/>
    </row>
  </sheetData>
  <sortState ref="B2:D62">
    <sortCondition ref="C3"/>
  </sortState>
  <mergeCells count="1">
    <mergeCell ref="C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J32" sqref="J32"/>
    </sheetView>
  </sheetViews>
  <sheetFormatPr defaultRowHeight="15"/>
  <cols>
    <col min="1" max="1" width="9.140625" customWidth="1"/>
    <col min="2" max="2" width="24.5703125" customWidth="1"/>
    <col min="3" max="3" width="15.42578125" customWidth="1"/>
  </cols>
  <sheetData>
    <row r="1" spans="1:6">
      <c r="B1" t="s">
        <v>93</v>
      </c>
      <c r="C1" t="s">
        <v>94</v>
      </c>
      <c r="D1" t="s">
        <v>95</v>
      </c>
      <c r="E1" t="s">
        <v>96</v>
      </c>
      <c r="F1" t="s">
        <v>151</v>
      </c>
    </row>
    <row r="2" spans="1:6">
      <c r="A2" s="2">
        <v>1</v>
      </c>
      <c r="B2" s="3" t="s">
        <v>1</v>
      </c>
      <c r="C2">
        <v>122605</v>
      </c>
      <c r="D2">
        <v>75000</v>
      </c>
    </row>
    <row r="3" spans="1:6">
      <c r="A3" s="2">
        <v>2</v>
      </c>
      <c r="B3" s="3" t="s">
        <v>2</v>
      </c>
      <c r="C3">
        <v>122605</v>
      </c>
      <c r="D3">
        <v>75000</v>
      </c>
    </row>
    <row r="4" spans="1:6">
      <c r="A4" s="2">
        <v>3</v>
      </c>
      <c r="B4" s="3" t="s">
        <v>3</v>
      </c>
      <c r="C4" t="s">
        <v>97</v>
      </c>
    </row>
    <row r="5" spans="1:6">
      <c r="A5" s="2">
        <v>4</v>
      </c>
      <c r="B5" s="3" t="s">
        <v>4</v>
      </c>
      <c r="C5">
        <v>122605</v>
      </c>
      <c r="D5">
        <v>115000</v>
      </c>
    </row>
    <row r="6" spans="1:6">
      <c r="A6" s="2">
        <v>5</v>
      </c>
      <c r="B6" s="3" t="s">
        <v>5</v>
      </c>
      <c r="C6">
        <v>122605</v>
      </c>
    </row>
    <row r="7" spans="1:6">
      <c r="A7" s="2">
        <v>6</v>
      </c>
      <c r="B7" s="3" t="s">
        <v>7</v>
      </c>
      <c r="C7">
        <v>122605</v>
      </c>
      <c r="D7">
        <v>75000</v>
      </c>
    </row>
    <row r="8" spans="1:6">
      <c r="A8" s="2">
        <v>7</v>
      </c>
      <c r="B8" s="3" t="s">
        <v>8</v>
      </c>
      <c r="C8">
        <v>122605</v>
      </c>
      <c r="D8">
        <v>100000</v>
      </c>
    </row>
    <row r="9" spans="1:6">
      <c r="A9" s="2">
        <v>8</v>
      </c>
      <c r="B9" s="3" t="s">
        <v>9</v>
      </c>
      <c r="C9">
        <v>122605</v>
      </c>
      <c r="D9">
        <v>75000</v>
      </c>
    </row>
    <row r="10" spans="1:6">
      <c r="A10" s="2">
        <v>9</v>
      </c>
      <c r="B10" s="3" t="s">
        <v>10</v>
      </c>
      <c r="C10">
        <v>122605</v>
      </c>
      <c r="D10">
        <v>50000</v>
      </c>
    </row>
    <row r="11" spans="1:6">
      <c r="A11" s="2">
        <v>10</v>
      </c>
      <c r="B11" s="3" t="s">
        <v>11</v>
      </c>
      <c r="C11" t="s">
        <v>98</v>
      </c>
    </row>
    <row r="12" spans="1:6">
      <c r="A12" s="2">
        <v>11</v>
      </c>
      <c r="B12" s="3" t="s">
        <v>12</v>
      </c>
      <c r="C12">
        <v>122605</v>
      </c>
      <c r="D12">
        <v>60000</v>
      </c>
    </row>
    <row r="13" spans="1:6">
      <c r="A13" s="2">
        <v>12</v>
      </c>
      <c r="B13" s="3" t="s">
        <v>13</v>
      </c>
      <c r="C13">
        <v>122605</v>
      </c>
      <c r="D13">
        <v>50000</v>
      </c>
    </row>
    <row r="14" spans="1:6">
      <c r="A14" s="2">
        <v>13</v>
      </c>
      <c r="B14" s="3" t="s">
        <v>14</v>
      </c>
      <c r="C14">
        <v>122605</v>
      </c>
      <c r="D14">
        <v>80000</v>
      </c>
    </row>
    <row r="15" spans="1:6">
      <c r="A15" s="2">
        <v>14</v>
      </c>
      <c r="B15" s="3" t="s">
        <v>25</v>
      </c>
      <c r="C15">
        <v>123000</v>
      </c>
      <c r="D15">
        <v>50000</v>
      </c>
    </row>
    <row r="16" spans="1:6">
      <c r="A16" s="2">
        <v>15</v>
      </c>
      <c r="B16" s="3" t="s">
        <v>26</v>
      </c>
      <c r="C16">
        <f>123000+30000</f>
        <v>153000</v>
      </c>
      <c r="D16">
        <f>30000+60000</f>
        <v>90000</v>
      </c>
      <c r="E16">
        <f>C16-123000</f>
        <v>30000</v>
      </c>
    </row>
    <row r="17" spans="1:5">
      <c r="A17" s="2">
        <v>16</v>
      </c>
      <c r="B17" s="3" t="s">
        <v>27</v>
      </c>
      <c r="C17">
        <f>123000+55000</f>
        <v>178000</v>
      </c>
      <c r="D17">
        <v>55000</v>
      </c>
      <c r="E17">
        <f>C17-123000</f>
        <v>55000</v>
      </c>
    </row>
    <row r="18" spans="1:5">
      <c r="A18" s="2">
        <v>17</v>
      </c>
      <c r="B18" s="5" t="s">
        <v>28</v>
      </c>
      <c r="C18">
        <f>123000+30000</f>
        <v>153000</v>
      </c>
      <c r="D18">
        <v>30000</v>
      </c>
      <c r="E18">
        <f>C18-123000</f>
        <v>30000</v>
      </c>
    </row>
    <row r="19" spans="1:5">
      <c r="A19" s="2">
        <v>18</v>
      </c>
      <c r="B19" s="3" t="s">
        <v>32</v>
      </c>
      <c r="C19">
        <f>123000+50000</f>
        <v>173000</v>
      </c>
      <c r="D19">
        <v>50000</v>
      </c>
      <c r="E19">
        <v>50000</v>
      </c>
    </row>
    <row r="20" spans="1:5">
      <c r="A20" s="2">
        <v>19</v>
      </c>
      <c r="B20" s="3" t="s">
        <v>34</v>
      </c>
      <c r="C20">
        <f>123000+50000</f>
        <v>173000</v>
      </c>
      <c r="D20">
        <v>50000</v>
      </c>
      <c r="E20">
        <v>50000</v>
      </c>
    </row>
    <row r="21" spans="1:5">
      <c r="A21" s="2">
        <v>20</v>
      </c>
      <c r="B21" s="3" t="s">
        <v>36</v>
      </c>
      <c r="C21">
        <v>123000</v>
      </c>
    </row>
    <row r="22" spans="1:5">
      <c r="A22" s="2">
        <v>21</v>
      </c>
      <c r="B22" s="3" t="s">
        <v>38</v>
      </c>
      <c r="C22">
        <f>123000+50000</f>
        <v>173000</v>
      </c>
      <c r="D22">
        <v>100000</v>
      </c>
      <c r="E22">
        <v>50000</v>
      </c>
    </row>
    <row r="23" spans="1:5">
      <c r="A23" s="2">
        <v>22</v>
      </c>
      <c r="B23" s="3" t="s">
        <v>40</v>
      </c>
      <c r="C23">
        <f>123000+50000</f>
        <v>173000</v>
      </c>
      <c r="D23" s="8">
        <v>50000</v>
      </c>
      <c r="E23">
        <v>50000</v>
      </c>
    </row>
    <row r="24" spans="1:5">
      <c r="A24" s="2">
        <v>23</v>
      </c>
      <c r="B24" s="3" t="s">
        <v>42</v>
      </c>
      <c r="C24">
        <v>223000</v>
      </c>
      <c r="D24">
        <v>100000</v>
      </c>
      <c r="E24">
        <v>100000</v>
      </c>
    </row>
    <row r="25" spans="1:5">
      <c r="A25" s="2">
        <v>24</v>
      </c>
      <c r="B25" s="3" t="s">
        <v>43</v>
      </c>
      <c r="C25">
        <v>113000</v>
      </c>
      <c r="D25">
        <v>0</v>
      </c>
    </row>
    <row r="26" spans="1:5">
      <c r="A26" s="2">
        <v>25</v>
      </c>
      <c r="B26" s="3" t="s">
        <v>46</v>
      </c>
      <c r="C26">
        <v>123000</v>
      </c>
    </row>
    <row r="27" spans="1:5">
      <c r="A27" s="2">
        <v>26</v>
      </c>
      <c r="B27" s="3" t="s">
        <v>47</v>
      </c>
      <c r="C27">
        <v>123000</v>
      </c>
    </row>
    <row r="28" spans="1:5">
      <c r="A28" s="2">
        <v>27</v>
      </c>
      <c r="B28" s="3" t="s">
        <v>50</v>
      </c>
      <c r="C28">
        <v>223000</v>
      </c>
      <c r="D28">
        <v>100000</v>
      </c>
      <c r="E28">
        <v>100000</v>
      </c>
    </row>
    <row r="29" spans="1:5">
      <c r="A29" s="2">
        <v>28</v>
      </c>
      <c r="B29" s="3" t="s">
        <v>52</v>
      </c>
      <c r="C29">
        <f>123000+115000</f>
        <v>238000</v>
      </c>
      <c r="D29">
        <v>115000</v>
      </c>
      <c r="E29">
        <v>115000</v>
      </c>
    </row>
    <row r="30" spans="1:5">
      <c r="A30" s="2">
        <v>29</v>
      </c>
      <c r="B30" s="3" t="s">
        <v>54</v>
      </c>
      <c r="C30">
        <v>223000</v>
      </c>
      <c r="D30">
        <v>100000</v>
      </c>
      <c r="E30">
        <v>100000</v>
      </c>
    </row>
    <row r="31" spans="1:5">
      <c r="A31" s="2">
        <v>30</v>
      </c>
      <c r="B31" s="3" t="s">
        <v>56</v>
      </c>
      <c r="C31">
        <v>123000</v>
      </c>
      <c r="D31">
        <v>60000</v>
      </c>
    </row>
    <row r="32" spans="1:5">
      <c r="A32" s="2">
        <v>31</v>
      </c>
      <c r="B32" s="3" t="s">
        <v>58</v>
      </c>
      <c r="C32">
        <f>123000+125000</f>
        <v>248000</v>
      </c>
      <c r="D32">
        <v>125000</v>
      </c>
      <c r="E32">
        <v>125000</v>
      </c>
    </row>
    <row r="33" spans="1:5">
      <c r="A33" s="2">
        <v>32</v>
      </c>
      <c r="B33" s="3" t="s">
        <v>60</v>
      </c>
      <c r="C33">
        <f>223000</f>
        <v>223000</v>
      </c>
      <c r="D33">
        <v>100000</v>
      </c>
      <c r="E33">
        <v>100000</v>
      </c>
    </row>
    <row r="34" spans="1:5">
      <c r="A34" s="2">
        <v>33</v>
      </c>
      <c r="B34" s="3" t="s">
        <v>62</v>
      </c>
      <c r="C34">
        <f>123000+50000</f>
        <v>173000</v>
      </c>
      <c r="D34">
        <v>50000</v>
      </c>
      <c r="E34">
        <v>50000</v>
      </c>
    </row>
    <row r="35" spans="1:5">
      <c r="A35" s="2">
        <v>34</v>
      </c>
      <c r="B35" s="3" t="s">
        <v>64</v>
      </c>
      <c r="C35">
        <f>223000</f>
        <v>223000</v>
      </c>
      <c r="D35">
        <v>100000</v>
      </c>
      <c r="E35">
        <v>100000</v>
      </c>
    </row>
    <row r="36" spans="1:5">
      <c r="A36" s="2">
        <v>35</v>
      </c>
      <c r="B36" s="3" t="s">
        <v>66</v>
      </c>
      <c r="C36">
        <v>223000</v>
      </c>
      <c r="D36">
        <v>100000</v>
      </c>
      <c r="E36">
        <v>100000</v>
      </c>
    </row>
    <row r="37" spans="1:5">
      <c r="A37" s="2">
        <v>36</v>
      </c>
      <c r="B37" s="3" t="s">
        <v>67</v>
      </c>
      <c r="C37">
        <f>123000+150000</f>
        <v>273000</v>
      </c>
      <c r="D37">
        <v>190000</v>
      </c>
      <c r="E37">
        <v>150000</v>
      </c>
    </row>
    <row r="38" spans="1:5">
      <c r="A38" s="2">
        <v>37</v>
      </c>
      <c r="B38" s="3" t="s">
        <v>69</v>
      </c>
      <c r="C38">
        <v>123000</v>
      </c>
    </row>
    <row r="39" spans="1:5">
      <c r="A39" s="2">
        <v>38</v>
      </c>
      <c r="B39" s="3" t="s">
        <v>71</v>
      </c>
      <c r="C39">
        <v>113000</v>
      </c>
      <c r="D39">
        <v>10000</v>
      </c>
    </row>
    <row r="40" spans="1:5">
      <c r="A40" s="2">
        <v>39</v>
      </c>
      <c r="B40" s="3" t="s">
        <v>73</v>
      </c>
      <c r="C40">
        <v>123000</v>
      </c>
    </row>
    <row r="41" spans="1:5">
      <c r="A41" s="2">
        <v>40</v>
      </c>
      <c r="B41" s="5" t="s">
        <v>75</v>
      </c>
      <c r="C41">
        <v>123000</v>
      </c>
    </row>
    <row r="42" spans="1:5">
      <c r="A42" s="2">
        <v>41</v>
      </c>
      <c r="B42" s="5" t="s">
        <v>80</v>
      </c>
      <c r="C42">
        <v>123000</v>
      </c>
    </row>
    <row r="43" spans="1:5">
      <c r="A43" s="2">
        <v>42</v>
      </c>
      <c r="B43" s="5" t="s">
        <v>76</v>
      </c>
      <c r="C43">
        <v>123000</v>
      </c>
      <c r="D43">
        <v>50000</v>
      </c>
    </row>
    <row r="44" spans="1:5">
      <c r="A44" s="2">
        <v>43</v>
      </c>
      <c r="B44" s="5" t="s">
        <v>77</v>
      </c>
      <c r="C44">
        <v>123000</v>
      </c>
    </row>
    <row r="45" spans="1:5">
      <c r="A45" s="2">
        <v>44</v>
      </c>
      <c r="B45" s="5" t="s">
        <v>78</v>
      </c>
      <c r="C45">
        <v>123000</v>
      </c>
      <c r="D45">
        <v>60000</v>
      </c>
    </row>
    <row r="46" spans="1:5">
      <c r="A46" s="2">
        <v>45</v>
      </c>
      <c r="B46" s="5" t="s">
        <v>81</v>
      </c>
      <c r="C46">
        <v>123000</v>
      </c>
    </row>
    <row r="47" spans="1:5">
      <c r="A47" s="2">
        <v>46</v>
      </c>
      <c r="B47" s="5" t="s">
        <v>88</v>
      </c>
      <c r="C47">
        <v>123000</v>
      </c>
    </row>
    <row r="48" spans="1:5">
      <c r="A48" s="2">
        <v>47</v>
      </c>
      <c r="B48" s="5" t="s">
        <v>89</v>
      </c>
      <c r="C48">
        <v>123000</v>
      </c>
    </row>
    <row r="49" spans="1:6">
      <c r="A49" s="2">
        <v>48</v>
      </c>
      <c r="B49" s="5" t="s">
        <v>90</v>
      </c>
      <c r="C49">
        <v>123000</v>
      </c>
    </row>
    <row r="50" spans="1:6">
      <c r="A50" s="2">
        <v>49</v>
      </c>
      <c r="B50" s="5" t="s">
        <v>92</v>
      </c>
      <c r="C50">
        <v>123000</v>
      </c>
    </row>
    <row r="51" spans="1:6">
      <c r="A51" s="13">
        <v>50</v>
      </c>
      <c r="B51" s="5" t="s">
        <v>99</v>
      </c>
      <c r="C51">
        <v>123000</v>
      </c>
      <c r="D51">
        <v>20000</v>
      </c>
    </row>
    <row r="52" spans="1:6">
      <c r="A52" s="13">
        <v>51</v>
      </c>
      <c r="B52" s="5" t="s">
        <v>102</v>
      </c>
      <c r="C52">
        <v>123000</v>
      </c>
    </row>
    <row r="53" spans="1:6">
      <c r="A53" s="13">
        <v>52</v>
      </c>
      <c r="B53" s="5" t="s">
        <v>105</v>
      </c>
      <c r="C53">
        <v>123000</v>
      </c>
      <c r="D53">
        <v>10000</v>
      </c>
    </row>
    <row r="54" spans="1:6">
      <c r="A54" s="13">
        <v>53</v>
      </c>
      <c r="B54" s="5" t="s">
        <v>107</v>
      </c>
      <c r="C54">
        <v>113000</v>
      </c>
      <c r="D54">
        <v>25000</v>
      </c>
    </row>
    <row r="55" spans="1:6">
      <c r="A55" s="13">
        <v>54</v>
      </c>
      <c r="B55" s="5" t="s">
        <v>104</v>
      </c>
      <c r="C55">
        <v>113000</v>
      </c>
      <c r="D55">
        <v>25000</v>
      </c>
    </row>
    <row r="56" spans="1:6">
      <c r="A56" s="13">
        <v>55</v>
      </c>
      <c r="B56" s="3" t="s">
        <v>117</v>
      </c>
      <c r="C56">
        <v>113000</v>
      </c>
      <c r="D56">
        <v>10000</v>
      </c>
    </row>
    <row r="57" spans="1:6">
      <c r="A57" s="13">
        <v>56</v>
      </c>
      <c r="B57" s="3" t="s">
        <v>119</v>
      </c>
      <c r="C57">
        <v>113000</v>
      </c>
    </row>
    <row r="58" spans="1:6">
      <c r="A58" s="13">
        <v>57</v>
      </c>
      <c r="B58" s="3" t="s">
        <v>148</v>
      </c>
      <c r="C58">
        <v>100000</v>
      </c>
    </row>
    <row r="59" spans="1:6">
      <c r="A59" s="13">
        <v>58</v>
      </c>
      <c r="B59" s="3" t="s">
        <v>149</v>
      </c>
      <c r="C59">
        <v>100000</v>
      </c>
    </row>
    <row r="60" spans="1:6">
      <c r="A60" s="13">
        <v>59</v>
      </c>
      <c r="B60" s="3" t="s">
        <v>150</v>
      </c>
      <c r="C60">
        <v>100000</v>
      </c>
    </row>
    <row r="61" spans="1:6">
      <c r="C61">
        <f>SUM(C2:C60)</f>
        <v>8232655</v>
      </c>
      <c r="D61">
        <f>SUM(D2:D60)</f>
        <v>2580000</v>
      </c>
      <c r="E61">
        <f>SUM(E16:E60)</f>
        <v>1355000</v>
      </c>
    </row>
    <row r="63" spans="1:6">
      <c r="F63">
        <f>2950000</f>
        <v>2950000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G9" sqref="G9"/>
    </sheetView>
  </sheetViews>
  <sheetFormatPr defaultRowHeight="15"/>
  <cols>
    <col min="1" max="1" width="23.5703125" customWidth="1"/>
    <col min="2" max="2" width="25.42578125" style="1" customWidth="1"/>
    <col min="3" max="3" width="9.140625" style="9"/>
    <col min="5" max="5" width="14" customWidth="1"/>
  </cols>
  <sheetData>
    <row r="1" spans="1:8">
      <c r="A1" t="s">
        <v>127</v>
      </c>
      <c r="B1" s="1" t="s">
        <v>120</v>
      </c>
      <c r="C1" s="9" t="s">
        <v>121</v>
      </c>
    </row>
    <row r="2" spans="1:8">
      <c r="A2" t="s">
        <v>117</v>
      </c>
      <c r="B2" s="1">
        <v>10000</v>
      </c>
      <c r="C2" s="9">
        <v>1178</v>
      </c>
      <c r="E2" t="s">
        <v>125</v>
      </c>
    </row>
    <row r="3" spans="1:8">
      <c r="A3" t="s">
        <v>106</v>
      </c>
      <c r="B3" s="1">
        <v>25000</v>
      </c>
      <c r="C3" s="9">
        <v>1177</v>
      </c>
      <c r="E3">
        <v>30000</v>
      </c>
    </row>
    <row r="4" spans="1:8">
      <c r="A4" t="s">
        <v>103</v>
      </c>
      <c r="B4" s="1">
        <v>25000</v>
      </c>
      <c r="C4" s="9">
        <v>1176</v>
      </c>
    </row>
    <row r="5" spans="1:8">
      <c r="A5" t="s">
        <v>122</v>
      </c>
      <c r="B5" s="1">
        <v>10000</v>
      </c>
      <c r="C5" s="9">
        <v>1174</v>
      </c>
    </row>
    <row r="6" spans="1:8">
      <c r="A6" t="s">
        <v>99</v>
      </c>
      <c r="B6" s="1">
        <v>20000</v>
      </c>
      <c r="C6" s="9">
        <v>1173</v>
      </c>
    </row>
    <row r="7" spans="1:8">
      <c r="A7" t="s">
        <v>78</v>
      </c>
      <c r="B7" s="1">
        <v>60000</v>
      </c>
      <c r="C7" s="9">
        <v>1172</v>
      </c>
    </row>
    <row r="8" spans="1:8">
      <c r="A8" t="s">
        <v>123</v>
      </c>
      <c r="B8" s="1">
        <v>50000</v>
      </c>
      <c r="C8" s="9">
        <v>1171</v>
      </c>
      <c r="H8" t="s">
        <v>130</v>
      </c>
    </row>
    <row r="9" spans="1:8">
      <c r="A9" t="s">
        <v>56</v>
      </c>
      <c r="B9" s="1">
        <v>30000</v>
      </c>
      <c r="C9" s="9">
        <v>1168</v>
      </c>
      <c r="F9" t="s">
        <v>129</v>
      </c>
      <c r="G9" s="12">
        <v>123000</v>
      </c>
      <c r="H9">
        <v>1139</v>
      </c>
    </row>
    <row r="10" spans="1:8">
      <c r="A10" t="s">
        <v>124</v>
      </c>
      <c r="B10" s="1">
        <v>25000</v>
      </c>
      <c r="C10" s="9">
        <v>1167</v>
      </c>
    </row>
    <row r="11" spans="1:8">
      <c r="A11" t="s">
        <v>66</v>
      </c>
      <c r="B11" s="1">
        <v>65000</v>
      </c>
      <c r="C11" s="9">
        <v>1164</v>
      </c>
    </row>
    <row r="12" spans="1:8">
      <c r="B12" s="1">
        <f>SUM(B2:B11)</f>
        <v>320000</v>
      </c>
    </row>
    <row r="13" spans="1:8">
      <c r="A13" t="s">
        <v>128</v>
      </c>
      <c r="B13" s="1">
        <f>320000-30000</f>
        <v>290000</v>
      </c>
    </row>
    <row r="14" spans="1:8">
      <c r="A14" s="10" t="s">
        <v>131</v>
      </c>
    </row>
    <row r="15" spans="1:8">
      <c r="A15" s="11" t="s">
        <v>133</v>
      </c>
      <c r="B15" s="1">
        <v>25000</v>
      </c>
      <c r="C15" s="9">
        <v>1137</v>
      </c>
      <c r="E15" t="s">
        <v>125</v>
      </c>
    </row>
    <row r="16" spans="1:8">
      <c r="A16" t="s">
        <v>134</v>
      </c>
      <c r="B16" s="1">
        <v>75000</v>
      </c>
      <c r="C16" s="9">
        <v>1138</v>
      </c>
      <c r="E16" t="s">
        <v>141</v>
      </c>
      <c r="F16">
        <v>400000</v>
      </c>
    </row>
    <row r="17" spans="1:6">
      <c r="A17" s="12" t="s">
        <v>129</v>
      </c>
      <c r="B17" s="1">
        <v>123000</v>
      </c>
      <c r="C17" s="9">
        <v>1139</v>
      </c>
      <c r="E17" t="s">
        <v>142</v>
      </c>
      <c r="F17">
        <v>50000</v>
      </c>
    </row>
    <row r="18" spans="1:6">
      <c r="A18" t="s">
        <v>8</v>
      </c>
      <c r="B18" s="1">
        <v>100000</v>
      </c>
      <c r="C18" s="9">
        <v>1140</v>
      </c>
      <c r="E18" t="s">
        <v>143</v>
      </c>
      <c r="F18">
        <v>5000</v>
      </c>
    </row>
    <row r="19" spans="1:6">
      <c r="A19" t="s">
        <v>9</v>
      </c>
      <c r="B19" s="1">
        <v>75000</v>
      </c>
      <c r="C19" s="9">
        <v>1141</v>
      </c>
      <c r="E19" t="s">
        <v>144</v>
      </c>
      <c r="F19">
        <v>125000</v>
      </c>
    </row>
    <row r="20" spans="1:6">
      <c r="A20" t="s">
        <v>132</v>
      </c>
      <c r="B20" s="1">
        <v>50000</v>
      </c>
      <c r="C20" s="9">
        <v>1142</v>
      </c>
    </row>
    <row r="21" spans="1:6">
      <c r="A21" s="11" t="s">
        <v>135</v>
      </c>
      <c r="B21" s="1">
        <v>50000</v>
      </c>
      <c r="C21" s="9">
        <v>1143</v>
      </c>
    </row>
    <row r="22" spans="1:6">
      <c r="A22" s="11" t="s">
        <v>136</v>
      </c>
      <c r="B22" s="1">
        <v>52000</v>
      </c>
      <c r="C22" s="9">
        <v>1144</v>
      </c>
    </row>
    <row r="23" spans="1:6">
      <c r="A23" s="11" t="s">
        <v>137</v>
      </c>
      <c r="B23" s="1">
        <v>30000</v>
      </c>
      <c r="C23" s="9">
        <v>1145</v>
      </c>
    </row>
    <row r="24" spans="1:6">
      <c r="A24" t="s">
        <v>138</v>
      </c>
      <c r="B24" s="1">
        <v>60000</v>
      </c>
      <c r="C24" s="9">
        <v>1146</v>
      </c>
    </row>
    <row r="25" spans="1:6">
      <c r="A25" t="s">
        <v>139</v>
      </c>
      <c r="B25" s="1">
        <v>50000</v>
      </c>
      <c r="C25" s="9">
        <v>1147</v>
      </c>
    </row>
    <row r="26" spans="1:6">
      <c r="A26" t="s">
        <v>140</v>
      </c>
      <c r="B26" s="1">
        <v>80000</v>
      </c>
      <c r="C26" s="9">
        <v>1148</v>
      </c>
    </row>
    <row r="27" spans="1:6">
      <c r="B27" s="1">
        <f>SUM(B15:B26)</f>
        <v>770000</v>
      </c>
    </row>
    <row r="28" spans="1:6">
      <c r="A28" t="s">
        <v>145</v>
      </c>
      <c r="B28" s="1">
        <f>770000-400000-50000-5000-125000</f>
        <v>190000</v>
      </c>
    </row>
    <row r="29" spans="1:6">
      <c r="A29" t="s">
        <v>146</v>
      </c>
      <c r="B29" s="1">
        <f>B15+B21+B22+B23</f>
        <v>157000</v>
      </c>
    </row>
    <row r="30" spans="1:6">
      <c r="A30" t="s">
        <v>147</v>
      </c>
      <c r="B30" s="1">
        <f>B28-B29</f>
        <v>33000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activeCell="B2" sqref="B2"/>
    </sheetView>
  </sheetViews>
  <sheetFormatPr defaultRowHeight="15"/>
  <sheetData>
    <row r="1" spans="2:2">
      <c r="B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A2" sqref="A2:C64"/>
    </sheetView>
  </sheetViews>
  <sheetFormatPr defaultRowHeight="15"/>
  <cols>
    <col min="1" max="1" width="11.140625" customWidth="1"/>
    <col min="2" max="2" width="21.5703125" customWidth="1"/>
    <col min="5" max="5" width="10.140625" customWidth="1"/>
  </cols>
  <sheetData>
    <row r="1" spans="1:5">
      <c r="B1" t="s">
        <v>154</v>
      </c>
      <c r="C1" t="s">
        <v>94</v>
      </c>
      <c r="D1" t="s">
        <v>95</v>
      </c>
      <c r="E1" t="s">
        <v>96</v>
      </c>
    </row>
    <row r="3" spans="1:5">
      <c r="B3" t="s">
        <v>155</v>
      </c>
    </row>
    <row r="4" spans="1:5">
      <c r="A4" s="3" t="s">
        <v>100</v>
      </c>
      <c r="B4" s="3" t="s">
        <v>0</v>
      </c>
      <c r="C4" s="3" t="s">
        <v>156</v>
      </c>
      <c r="D4" s="3" t="s">
        <v>157</v>
      </c>
      <c r="E4" s="3" t="s">
        <v>96</v>
      </c>
    </row>
    <row r="5" spans="1:5">
      <c r="A5" s="2">
        <v>1</v>
      </c>
      <c r="B5" s="3" t="s">
        <v>1</v>
      </c>
      <c r="C5" s="3">
        <v>122605</v>
      </c>
      <c r="D5" s="3">
        <v>75000</v>
      </c>
      <c r="E5" s="3">
        <f>C5-D5</f>
        <v>47605</v>
      </c>
    </row>
    <row r="6" spans="1:5">
      <c r="A6" s="2">
        <v>2</v>
      </c>
      <c r="B6" s="3" t="s">
        <v>2</v>
      </c>
      <c r="C6" s="3">
        <v>122605</v>
      </c>
      <c r="D6" s="3">
        <v>75000</v>
      </c>
      <c r="E6" s="3">
        <f>C6-D6</f>
        <v>47605</v>
      </c>
    </row>
    <row r="7" spans="1:5">
      <c r="A7" s="2">
        <v>3</v>
      </c>
      <c r="B7" s="3" t="s">
        <v>3</v>
      </c>
      <c r="C7" s="3" t="s">
        <v>97</v>
      </c>
      <c r="D7" s="3"/>
      <c r="E7" s="3"/>
    </row>
    <row r="8" spans="1:5">
      <c r="A8" s="2">
        <v>4</v>
      </c>
      <c r="B8" s="3" t="s">
        <v>4</v>
      </c>
      <c r="C8" s="3">
        <v>122605</v>
      </c>
      <c r="D8" s="3">
        <v>115000</v>
      </c>
      <c r="E8" s="3">
        <f t="shared" ref="E8:E13" si="0">C8-D8</f>
        <v>7605</v>
      </c>
    </row>
    <row r="9" spans="1:5">
      <c r="A9" s="2">
        <v>5</v>
      </c>
      <c r="B9" s="3" t="s">
        <v>5</v>
      </c>
      <c r="C9" s="3">
        <v>122605</v>
      </c>
      <c r="D9" s="3">
        <v>10000</v>
      </c>
      <c r="E9" s="3">
        <f t="shared" si="0"/>
        <v>112605</v>
      </c>
    </row>
    <row r="10" spans="1:5">
      <c r="A10" s="2">
        <v>6</v>
      </c>
      <c r="B10" s="3" t="s">
        <v>7</v>
      </c>
      <c r="C10" s="3">
        <v>122605</v>
      </c>
      <c r="D10" s="3">
        <v>75000</v>
      </c>
      <c r="E10" s="3">
        <f t="shared" si="0"/>
        <v>47605</v>
      </c>
    </row>
    <row r="11" spans="1:5">
      <c r="A11" s="2">
        <v>7</v>
      </c>
      <c r="B11" s="3" t="s">
        <v>8</v>
      </c>
      <c r="C11" s="3">
        <v>122605</v>
      </c>
      <c r="D11" s="3">
        <v>100000</v>
      </c>
      <c r="E11" s="3">
        <f t="shared" si="0"/>
        <v>22605</v>
      </c>
    </row>
    <row r="12" spans="1:5">
      <c r="A12" s="2">
        <v>8</v>
      </c>
      <c r="B12" s="3" t="s">
        <v>9</v>
      </c>
      <c r="C12" s="3">
        <v>122605</v>
      </c>
      <c r="D12" s="3">
        <v>75000</v>
      </c>
      <c r="E12" s="3">
        <f t="shared" si="0"/>
        <v>47605</v>
      </c>
    </row>
    <row r="13" spans="1:5">
      <c r="A13" s="2">
        <v>9</v>
      </c>
      <c r="B13" s="3" t="s">
        <v>10</v>
      </c>
      <c r="C13" s="3">
        <v>122605</v>
      </c>
      <c r="D13" s="3">
        <v>50000</v>
      </c>
      <c r="E13" s="3">
        <f t="shared" si="0"/>
        <v>72605</v>
      </c>
    </row>
    <row r="14" spans="1:5">
      <c r="A14" s="2">
        <v>10</v>
      </c>
      <c r="B14" s="3" t="s">
        <v>11</v>
      </c>
      <c r="C14" s="3" t="s">
        <v>98</v>
      </c>
      <c r="D14" s="3"/>
      <c r="E14" s="3"/>
    </row>
    <row r="15" spans="1:5">
      <c r="A15" s="2">
        <v>11</v>
      </c>
      <c r="B15" s="3" t="s">
        <v>12</v>
      </c>
      <c r="C15" s="3">
        <v>122605</v>
      </c>
      <c r="D15" s="3">
        <v>60000</v>
      </c>
      <c r="E15" s="3">
        <f t="shared" ref="E15:E50" si="1">C15-D15</f>
        <v>62605</v>
      </c>
    </row>
    <row r="16" spans="1:5">
      <c r="A16" s="2">
        <v>12</v>
      </c>
      <c r="B16" s="3" t="s">
        <v>13</v>
      </c>
      <c r="C16" s="3">
        <v>122605</v>
      </c>
      <c r="D16" s="3">
        <v>50000</v>
      </c>
      <c r="E16" s="3">
        <f t="shared" si="1"/>
        <v>72605</v>
      </c>
    </row>
    <row r="17" spans="1:5">
      <c r="A17" s="2">
        <v>13</v>
      </c>
      <c r="B17" s="3" t="s">
        <v>14</v>
      </c>
      <c r="C17" s="3">
        <v>122605</v>
      </c>
      <c r="D17" s="3">
        <v>80000</v>
      </c>
      <c r="E17" s="3">
        <f t="shared" si="1"/>
        <v>42605</v>
      </c>
    </row>
    <row r="18" spans="1:5">
      <c r="A18" s="2">
        <v>14</v>
      </c>
      <c r="B18" s="3" t="s">
        <v>25</v>
      </c>
      <c r="C18" s="3">
        <v>123000</v>
      </c>
      <c r="D18" s="3">
        <v>50000</v>
      </c>
      <c r="E18" s="3">
        <f t="shared" si="1"/>
        <v>73000</v>
      </c>
    </row>
    <row r="19" spans="1:5">
      <c r="A19" s="2">
        <v>15</v>
      </c>
      <c r="B19" s="3" t="s">
        <v>26</v>
      </c>
      <c r="C19" s="3">
        <f>123000+30000</f>
        <v>153000</v>
      </c>
      <c r="D19" s="3">
        <f>30000+60000</f>
        <v>90000</v>
      </c>
      <c r="E19" s="3">
        <f t="shared" si="1"/>
        <v>63000</v>
      </c>
    </row>
    <row r="20" spans="1:5">
      <c r="A20" s="2">
        <v>16</v>
      </c>
      <c r="B20" s="3" t="s">
        <v>27</v>
      </c>
      <c r="C20" s="3">
        <f>123000+55000</f>
        <v>178000</v>
      </c>
      <c r="D20" s="3">
        <v>55000</v>
      </c>
      <c r="E20" s="3">
        <f t="shared" si="1"/>
        <v>123000</v>
      </c>
    </row>
    <row r="21" spans="1:5">
      <c r="A21" s="2">
        <v>17</v>
      </c>
      <c r="B21" s="5" t="s">
        <v>28</v>
      </c>
      <c r="C21" s="3">
        <f>123000+30000</f>
        <v>153000</v>
      </c>
      <c r="D21" s="3">
        <v>30000</v>
      </c>
      <c r="E21" s="3">
        <f t="shared" si="1"/>
        <v>123000</v>
      </c>
    </row>
    <row r="22" spans="1:5">
      <c r="A22" s="2">
        <v>18</v>
      </c>
      <c r="B22" s="3" t="s">
        <v>32</v>
      </c>
      <c r="C22" s="3">
        <f>123000+50000</f>
        <v>173000</v>
      </c>
      <c r="D22" s="3">
        <v>50000</v>
      </c>
      <c r="E22" s="3">
        <f t="shared" si="1"/>
        <v>123000</v>
      </c>
    </row>
    <row r="23" spans="1:5">
      <c r="A23" s="2">
        <v>19</v>
      </c>
      <c r="B23" s="3" t="s">
        <v>34</v>
      </c>
      <c r="C23" s="3">
        <f>123000+50000</f>
        <v>173000</v>
      </c>
      <c r="D23" s="3">
        <v>50000</v>
      </c>
      <c r="E23" s="3">
        <f t="shared" si="1"/>
        <v>123000</v>
      </c>
    </row>
    <row r="24" spans="1:5">
      <c r="A24" s="2">
        <v>20</v>
      </c>
      <c r="B24" s="3" t="s">
        <v>36</v>
      </c>
      <c r="C24" s="3">
        <v>123000</v>
      </c>
      <c r="D24" s="3">
        <v>60000</v>
      </c>
      <c r="E24" s="3">
        <f t="shared" si="1"/>
        <v>63000</v>
      </c>
    </row>
    <row r="25" spans="1:5">
      <c r="A25" s="2">
        <v>21</v>
      </c>
      <c r="B25" s="3" t="s">
        <v>38</v>
      </c>
      <c r="C25" s="3">
        <f>123000+50000</f>
        <v>173000</v>
      </c>
      <c r="D25" s="3">
        <v>100000</v>
      </c>
      <c r="E25" s="3">
        <f t="shared" si="1"/>
        <v>73000</v>
      </c>
    </row>
    <row r="26" spans="1:5">
      <c r="A26" s="2">
        <v>22</v>
      </c>
      <c r="B26" s="3" t="s">
        <v>40</v>
      </c>
      <c r="C26" s="3">
        <f>123000+50000</f>
        <v>173000</v>
      </c>
      <c r="D26" s="14">
        <v>50000</v>
      </c>
      <c r="E26" s="3">
        <f t="shared" si="1"/>
        <v>123000</v>
      </c>
    </row>
    <row r="27" spans="1:5">
      <c r="A27" s="2">
        <v>23</v>
      </c>
      <c r="B27" s="3" t="s">
        <v>42</v>
      </c>
      <c r="C27" s="3">
        <v>122605</v>
      </c>
      <c r="D27" s="3">
        <v>100000</v>
      </c>
      <c r="E27" s="3">
        <f t="shared" si="1"/>
        <v>22605</v>
      </c>
    </row>
    <row r="28" spans="1:5">
      <c r="A28" s="2">
        <v>24</v>
      </c>
      <c r="B28" s="3" t="s">
        <v>43</v>
      </c>
      <c r="C28" s="3">
        <v>122605</v>
      </c>
      <c r="D28" s="3">
        <v>60000</v>
      </c>
      <c r="E28" s="3">
        <f t="shared" si="1"/>
        <v>62605</v>
      </c>
    </row>
    <row r="29" spans="1:5">
      <c r="A29" s="2">
        <v>25</v>
      </c>
      <c r="B29" s="3" t="s">
        <v>46</v>
      </c>
      <c r="C29" s="3">
        <v>123000</v>
      </c>
      <c r="D29" s="3">
        <v>10000</v>
      </c>
      <c r="E29" s="3">
        <f t="shared" si="1"/>
        <v>113000</v>
      </c>
    </row>
    <row r="30" spans="1:5">
      <c r="A30" s="2">
        <v>26</v>
      </c>
      <c r="B30" s="3" t="s">
        <v>47</v>
      </c>
      <c r="C30" s="3">
        <v>123000</v>
      </c>
      <c r="D30" s="3"/>
      <c r="E30" s="3">
        <f t="shared" si="1"/>
        <v>123000</v>
      </c>
    </row>
    <row r="31" spans="1:5">
      <c r="A31" s="2">
        <v>27</v>
      </c>
      <c r="B31" s="3" t="s">
        <v>50</v>
      </c>
      <c r="C31" s="3">
        <v>223000</v>
      </c>
      <c r="D31" s="3">
        <v>223000</v>
      </c>
      <c r="E31" s="3">
        <f t="shared" si="1"/>
        <v>0</v>
      </c>
    </row>
    <row r="32" spans="1:5">
      <c r="A32" s="2">
        <v>28</v>
      </c>
      <c r="B32" s="3" t="s">
        <v>52</v>
      </c>
      <c r="C32" s="3">
        <f>123000+100000</f>
        <v>223000</v>
      </c>
      <c r="D32" s="3">
        <v>115000</v>
      </c>
      <c r="E32" s="3">
        <f t="shared" si="1"/>
        <v>108000</v>
      </c>
    </row>
    <row r="33" spans="1:5">
      <c r="A33" s="2">
        <v>29</v>
      </c>
      <c r="B33" s="3" t="s">
        <v>54</v>
      </c>
      <c r="C33" s="3">
        <v>223000</v>
      </c>
      <c r="D33" s="3">
        <v>100000</v>
      </c>
      <c r="E33" s="3">
        <f t="shared" si="1"/>
        <v>123000</v>
      </c>
    </row>
    <row r="34" spans="1:5">
      <c r="A34" s="2">
        <v>30</v>
      </c>
      <c r="B34" s="3" t="s">
        <v>56</v>
      </c>
      <c r="C34" s="3">
        <v>123000</v>
      </c>
      <c r="D34" s="3">
        <v>60000</v>
      </c>
      <c r="E34" s="3">
        <f t="shared" si="1"/>
        <v>63000</v>
      </c>
    </row>
    <row r="35" spans="1:5">
      <c r="A35" s="2">
        <v>31</v>
      </c>
      <c r="B35" s="3" t="s">
        <v>58</v>
      </c>
      <c r="C35" s="3">
        <f>123000+125000</f>
        <v>248000</v>
      </c>
      <c r="D35" s="3">
        <v>125000</v>
      </c>
      <c r="E35" s="3">
        <f t="shared" si="1"/>
        <v>123000</v>
      </c>
    </row>
    <row r="36" spans="1:5">
      <c r="A36" s="2">
        <v>32</v>
      </c>
      <c r="B36" s="3" t="s">
        <v>60</v>
      </c>
      <c r="C36" s="3">
        <f>223000</f>
        <v>223000</v>
      </c>
      <c r="D36" s="3">
        <v>100000</v>
      </c>
      <c r="E36" s="3">
        <f t="shared" si="1"/>
        <v>123000</v>
      </c>
    </row>
    <row r="37" spans="1:5">
      <c r="A37" s="2">
        <v>33</v>
      </c>
      <c r="B37" s="3" t="s">
        <v>62</v>
      </c>
      <c r="C37" s="3">
        <f>123000+50000</f>
        <v>173000</v>
      </c>
      <c r="D37" s="3">
        <v>50000</v>
      </c>
      <c r="E37" s="3">
        <f t="shared" si="1"/>
        <v>123000</v>
      </c>
    </row>
    <row r="38" spans="1:5">
      <c r="A38" s="2">
        <v>34</v>
      </c>
      <c r="B38" s="3" t="s">
        <v>64</v>
      </c>
      <c r="C38" s="3">
        <f>223000</f>
        <v>223000</v>
      </c>
      <c r="D38" s="3">
        <v>100000</v>
      </c>
      <c r="E38" s="3">
        <f t="shared" si="1"/>
        <v>123000</v>
      </c>
    </row>
    <row r="39" spans="1:5">
      <c r="A39" s="2">
        <v>35</v>
      </c>
      <c r="B39" s="3" t="s">
        <v>66</v>
      </c>
      <c r="C39" s="3">
        <v>223000</v>
      </c>
      <c r="D39" s="3">
        <v>100000</v>
      </c>
      <c r="E39" s="3">
        <f t="shared" si="1"/>
        <v>123000</v>
      </c>
    </row>
    <row r="40" spans="1:5">
      <c r="A40" s="2">
        <v>36</v>
      </c>
      <c r="B40" s="3" t="s">
        <v>67</v>
      </c>
      <c r="C40" s="3">
        <f>123000+150000</f>
        <v>273000</v>
      </c>
      <c r="D40" s="3">
        <v>190000</v>
      </c>
      <c r="E40" s="3">
        <f t="shared" si="1"/>
        <v>83000</v>
      </c>
    </row>
    <row r="41" spans="1:5">
      <c r="A41" s="2">
        <v>37</v>
      </c>
      <c r="B41" s="3" t="s">
        <v>69</v>
      </c>
      <c r="C41" s="3">
        <v>123000</v>
      </c>
      <c r="D41" s="3">
        <v>10000</v>
      </c>
      <c r="E41" s="3">
        <f t="shared" si="1"/>
        <v>113000</v>
      </c>
    </row>
    <row r="42" spans="1:5">
      <c r="A42" s="2">
        <v>38</v>
      </c>
      <c r="B42" s="3" t="s">
        <v>71</v>
      </c>
      <c r="C42" s="3">
        <v>113000</v>
      </c>
      <c r="D42" s="3">
        <v>10000</v>
      </c>
      <c r="E42" s="3">
        <f t="shared" si="1"/>
        <v>103000</v>
      </c>
    </row>
    <row r="43" spans="1:5">
      <c r="A43" s="2">
        <v>39</v>
      </c>
      <c r="B43" s="3" t="s">
        <v>73</v>
      </c>
      <c r="C43" s="3">
        <v>123000</v>
      </c>
      <c r="D43" s="3">
        <v>25000</v>
      </c>
      <c r="E43" s="3">
        <f t="shared" si="1"/>
        <v>98000</v>
      </c>
    </row>
    <row r="44" spans="1:5">
      <c r="A44" s="2">
        <v>40</v>
      </c>
      <c r="B44" s="5" t="s">
        <v>75</v>
      </c>
      <c r="C44" s="3">
        <v>123000</v>
      </c>
      <c r="D44" s="3">
        <v>10000</v>
      </c>
      <c r="E44" s="3">
        <f t="shared" si="1"/>
        <v>113000</v>
      </c>
    </row>
    <row r="45" spans="1:5">
      <c r="A45" s="2">
        <v>41</v>
      </c>
      <c r="B45" s="5" t="s">
        <v>80</v>
      </c>
      <c r="C45" s="3">
        <v>123000</v>
      </c>
      <c r="D45" s="3">
        <v>25000</v>
      </c>
      <c r="E45" s="3">
        <f t="shared" si="1"/>
        <v>98000</v>
      </c>
    </row>
    <row r="46" spans="1:5">
      <c r="A46" s="2">
        <v>42</v>
      </c>
      <c r="B46" s="5" t="s">
        <v>76</v>
      </c>
      <c r="C46" s="3">
        <v>123000</v>
      </c>
      <c r="D46" s="3">
        <v>50000</v>
      </c>
      <c r="E46" s="3">
        <f t="shared" si="1"/>
        <v>73000</v>
      </c>
    </row>
    <row r="47" spans="1:5">
      <c r="A47" s="2">
        <v>43</v>
      </c>
      <c r="B47" s="5" t="s">
        <v>77</v>
      </c>
      <c r="C47" s="3">
        <v>123000</v>
      </c>
      <c r="D47" s="3">
        <v>25000</v>
      </c>
      <c r="E47" s="3">
        <f t="shared" si="1"/>
        <v>98000</v>
      </c>
    </row>
    <row r="48" spans="1:5">
      <c r="A48" s="2">
        <v>44</v>
      </c>
      <c r="B48" s="5" t="s">
        <v>78</v>
      </c>
      <c r="C48" s="3">
        <v>123000</v>
      </c>
      <c r="D48" s="3">
        <v>60000</v>
      </c>
      <c r="E48" s="3">
        <f t="shared" si="1"/>
        <v>63000</v>
      </c>
    </row>
    <row r="49" spans="1:5">
      <c r="A49" s="2">
        <v>45</v>
      </c>
      <c r="B49" s="5" t="s">
        <v>81</v>
      </c>
      <c r="C49" s="3">
        <v>123000</v>
      </c>
      <c r="D49" s="3">
        <v>25000</v>
      </c>
      <c r="E49" s="3">
        <f t="shared" si="1"/>
        <v>98000</v>
      </c>
    </row>
    <row r="50" spans="1:5">
      <c r="A50" s="2">
        <v>46</v>
      </c>
      <c r="B50" s="5" t="s">
        <v>88</v>
      </c>
      <c r="C50" s="3">
        <v>123000</v>
      </c>
      <c r="D50" s="3">
        <v>30000</v>
      </c>
      <c r="E50" s="3">
        <f t="shared" si="1"/>
        <v>93000</v>
      </c>
    </row>
    <row r="51" spans="1:5">
      <c r="A51" s="2">
        <v>47</v>
      </c>
      <c r="B51" s="5" t="s">
        <v>89</v>
      </c>
      <c r="C51" s="3">
        <v>123000</v>
      </c>
      <c r="D51" s="3"/>
      <c r="E51" s="3">
        <v>123000</v>
      </c>
    </row>
    <row r="52" spans="1:5">
      <c r="A52" s="2">
        <v>48</v>
      </c>
      <c r="B52" s="5" t="s">
        <v>90</v>
      </c>
      <c r="C52" s="3">
        <v>123000</v>
      </c>
      <c r="D52" s="3">
        <v>15000</v>
      </c>
      <c r="E52" s="3">
        <f t="shared" ref="E52:E58" si="2">C52-D52</f>
        <v>108000</v>
      </c>
    </row>
    <row r="53" spans="1:5">
      <c r="A53" s="2">
        <v>49</v>
      </c>
      <c r="B53" s="5" t="s">
        <v>92</v>
      </c>
      <c r="C53" s="3">
        <v>123000</v>
      </c>
      <c r="D53" s="3"/>
      <c r="E53" s="3">
        <f t="shared" si="2"/>
        <v>123000</v>
      </c>
    </row>
    <row r="54" spans="1:5">
      <c r="A54" s="13">
        <v>50</v>
      </c>
      <c r="B54" s="5" t="s">
        <v>99</v>
      </c>
      <c r="C54" s="3">
        <v>123000</v>
      </c>
      <c r="D54" s="3">
        <v>20000</v>
      </c>
      <c r="E54" s="3">
        <f t="shared" si="2"/>
        <v>103000</v>
      </c>
    </row>
    <row r="55" spans="1:5">
      <c r="A55" s="13">
        <v>51</v>
      </c>
      <c r="B55" s="5" t="s">
        <v>102</v>
      </c>
      <c r="C55" s="3">
        <v>123000</v>
      </c>
      <c r="D55" s="3">
        <v>25000</v>
      </c>
      <c r="E55" s="3">
        <f t="shared" si="2"/>
        <v>98000</v>
      </c>
    </row>
    <row r="56" spans="1:5">
      <c r="A56" s="13">
        <v>52</v>
      </c>
      <c r="B56" s="5" t="s">
        <v>105</v>
      </c>
      <c r="C56" s="3">
        <v>123000</v>
      </c>
      <c r="D56" s="3">
        <v>10000</v>
      </c>
      <c r="E56" s="3">
        <f t="shared" si="2"/>
        <v>113000</v>
      </c>
    </row>
    <row r="57" spans="1:5">
      <c r="A57" s="13">
        <v>53</v>
      </c>
      <c r="B57" s="5" t="s">
        <v>107</v>
      </c>
      <c r="C57" s="3">
        <v>113000</v>
      </c>
      <c r="D57" s="3">
        <v>25000</v>
      </c>
      <c r="E57" s="3">
        <f t="shared" si="2"/>
        <v>88000</v>
      </c>
    </row>
    <row r="58" spans="1:5">
      <c r="A58" s="13">
        <v>54</v>
      </c>
      <c r="B58" s="5" t="s">
        <v>104</v>
      </c>
      <c r="C58" s="3">
        <v>113000</v>
      </c>
      <c r="D58" s="3">
        <v>25000</v>
      </c>
      <c r="E58" s="3">
        <f t="shared" si="2"/>
        <v>88000</v>
      </c>
    </row>
    <row r="59" spans="1:5">
      <c r="A59" s="13">
        <v>55</v>
      </c>
      <c r="B59" s="3" t="s">
        <v>117</v>
      </c>
      <c r="C59" s="3">
        <v>113000</v>
      </c>
      <c r="D59" s="3"/>
      <c r="E59" s="3">
        <v>113000</v>
      </c>
    </row>
    <row r="60" spans="1:5">
      <c r="A60" s="13">
        <v>56</v>
      </c>
      <c r="B60" s="3" t="s">
        <v>119</v>
      </c>
      <c r="C60" s="3">
        <v>113000</v>
      </c>
      <c r="D60" s="3"/>
      <c r="E60" s="3">
        <v>113000</v>
      </c>
    </row>
    <row r="61" spans="1:5">
      <c r="A61" s="13">
        <v>57</v>
      </c>
      <c r="B61" s="3" t="s">
        <v>148</v>
      </c>
      <c r="C61" s="3">
        <v>100000</v>
      </c>
      <c r="D61" s="3"/>
      <c r="E61" s="3">
        <v>113000</v>
      </c>
    </row>
    <row r="62" spans="1:5">
      <c r="A62" s="13">
        <v>58</v>
      </c>
      <c r="B62" s="3" t="s">
        <v>149</v>
      </c>
      <c r="C62" s="3">
        <v>100000</v>
      </c>
      <c r="D62" s="3"/>
      <c r="E62" s="3">
        <v>113000</v>
      </c>
    </row>
    <row r="63" spans="1:5">
      <c r="A63" s="13">
        <v>59</v>
      </c>
      <c r="B63" s="3" t="s">
        <v>150</v>
      </c>
      <c r="C63" s="3">
        <v>100000</v>
      </c>
      <c r="D63" s="3"/>
      <c r="E63" s="3">
        <v>113000</v>
      </c>
    </row>
    <row r="64" spans="1:5">
      <c r="A64" s="3"/>
      <c r="B64" s="3"/>
      <c r="C64" s="3">
        <f>SUM(C5:C63)</f>
        <v>8126865</v>
      </c>
      <c r="D64" s="3">
        <f>SUM(D5:D63)</f>
        <v>3023000</v>
      </c>
      <c r="E64" s="3">
        <v>5103865</v>
      </c>
    </row>
    <row r="65" spans="6:8">
      <c r="H65">
        <f>8126865-3023000</f>
        <v>5103865</v>
      </c>
    </row>
    <row r="67" spans="6:8">
      <c r="F67">
        <f>2950000-3023000</f>
        <v>-73000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C63"/>
  <sheetViews>
    <sheetView topLeftCell="A16" workbookViewId="0">
      <selection activeCell="A2" sqref="A2:C63"/>
    </sheetView>
  </sheetViews>
  <sheetFormatPr defaultRowHeight="15"/>
  <cols>
    <col min="2" max="2" width="21.140625" customWidth="1"/>
    <col min="3" max="3" width="15" customWidth="1"/>
  </cols>
  <sheetData>
    <row r="2" spans="1:3">
      <c r="B2" t="s">
        <v>155</v>
      </c>
    </row>
    <row r="3" spans="1:3">
      <c r="A3" s="3" t="s">
        <v>100</v>
      </c>
      <c r="B3" s="3" t="s">
        <v>0</v>
      </c>
      <c r="C3" s="3" t="s">
        <v>156</v>
      </c>
    </row>
    <row r="4" spans="1:3">
      <c r="A4" s="2">
        <v>1</v>
      </c>
      <c r="B4" s="3" t="s">
        <v>1</v>
      </c>
      <c r="C4" s="3">
        <v>122605</v>
      </c>
    </row>
    <row r="5" spans="1:3">
      <c r="A5" s="2">
        <v>2</v>
      </c>
      <c r="B5" s="3" t="s">
        <v>2</v>
      </c>
      <c r="C5" s="3">
        <v>122605</v>
      </c>
    </row>
    <row r="6" spans="1:3">
      <c r="A6" s="2">
        <v>3</v>
      </c>
      <c r="B6" s="3" t="s">
        <v>3</v>
      </c>
      <c r="C6" s="3" t="s">
        <v>97</v>
      </c>
    </row>
    <row r="7" spans="1:3">
      <c r="A7" s="2">
        <v>4</v>
      </c>
      <c r="B7" s="3" t="s">
        <v>4</v>
      </c>
      <c r="C7" s="3">
        <v>122605</v>
      </c>
    </row>
    <row r="8" spans="1:3">
      <c r="A8" s="2">
        <v>5</v>
      </c>
      <c r="B8" s="3" t="s">
        <v>5</v>
      </c>
      <c r="C8" s="3">
        <v>122605</v>
      </c>
    </row>
    <row r="9" spans="1:3">
      <c r="A9" s="2">
        <v>6</v>
      </c>
      <c r="B9" s="3" t="s">
        <v>7</v>
      </c>
      <c r="C9" s="3">
        <v>122605</v>
      </c>
    </row>
    <row r="10" spans="1:3">
      <c r="A10" s="2">
        <v>7</v>
      </c>
      <c r="B10" s="3" t="s">
        <v>8</v>
      </c>
      <c r="C10" s="3">
        <v>122605</v>
      </c>
    </row>
    <row r="11" spans="1:3">
      <c r="A11" s="2">
        <v>8</v>
      </c>
      <c r="B11" s="3" t="s">
        <v>9</v>
      </c>
      <c r="C11" s="3">
        <v>122605</v>
      </c>
    </row>
    <row r="12" spans="1:3">
      <c r="A12" s="2">
        <v>9</v>
      </c>
      <c r="B12" s="3" t="s">
        <v>10</v>
      </c>
      <c r="C12" s="3">
        <v>122605</v>
      </c>
    </row>
    <row r="13" spans="1:3">
      <c r="A13" s="2">
        <v>10</v>
      </c>
      <c r="B13" s="3" t="s">
        <v>11</v>
      </c>
      <c r="C13" s="3" t="s">
        <v>98</v>
      </c>
    </row>
    <row r="14" spans="1:3">
      <c r="A14" s="2">
        <v>11</v>
      </c>
      <c r="B14" s="3" t="s">
        <v>12</v>
      </c>
      <c r="C14" s="3">
        <v>122605</v>
      </c>
    </row>
    <row r="15" spans="1:3">
      <c r="A15" s="2">
        <v>12</v>
      </c>
      <c r="B15" s="3" t="s">
        <v>13</v>
      </c>
      <c r="C15" s="3">
        <v>122605</v>
      </c>
    </row>
    <row r="16" spans="1:3">
      <c r="A16" s="2">
        <v>13</v>
      </c>
      <c r="B16" s="3" t="s">
        <v>14</v>
      </c>
      <c r="C16" s="3">
        <v>122605</v>
      </c>
    </row>
    <row r="17" spans="1:3">
      <c r="A17" s="2">
        <v>14</v>
      </c>
      <c r="B17" s="3" t="s">
        <v>25</v>
      </c>
      <c r="C17" s="3">
        <v>123000</v>
      </c>
    </row>
    <row r="18" spans="1:3">
      <c r="A18" s="2">
        <v>15</v>
      </c>
      <c r="B18" s="3" t="s">
        <v>26</v>
      </c>
      <c r="C18" s="3">
        <f>123000</f>
        <v>123000</v>
      </c>
    </row>
    <row r="19" spans="1:3">
      <c r="A19" s="2">
        <v>16</v>
      </c>
      <c r="B19" s="3" t="s">
        <v>27</v>
      </c>
      <c r="C19" s="3">
        <f>123000</f>
        <v>123000</v>
      </c>
    </row>
    <row r="20" spans="1:3">
      <c r="A20" s="2">
        <v>17</v>
      </c>
      <c r="B20" s="5" t="s">
        <v>28</v>
      </c>
      <c r="C20" s="3">
        <f>123000</f>
        <v>123000</v>
      </c>
    </row>
    <row r="21" spans="1:3">
      <c r="A21" s="2">
        <v>18</v>
      </c>
      <c r="B21" s="3" t="s">
        <v>32</v>
      </c>
      <c r="C21" s="3">
        <f>123000</f>
        <v>123000</v>
      </c>
    </row>
    <row r="22" spans="1:3">
      <c r="A22" s="2">
        <v>19</v>
      </c>
      <c r="B22" s="3" t="s">
        <v>34</v>
      </c>
      <c r="C22" s="3">
        <f>123000</f>
        <v>123000</v>
      </c>
    </row>
    <row r="23" spans="1:3">
      <c r="A23" s="2">
        <v>20</v>
      </c>
      <c r="B23" s="3" t="s">
        <v>36</v>
      </c>
      <c r="C23" s="3">
        <v>123000</v>
      </c>
    </row>
    <row r="24" spans="1:3">
      <c r="A24" s="2">
        <v>21</v>
      </c>
      <c r="B24" s="3" t="s">
        <v>38</v>
      </c>
      <c r="C24" s="3">
        <f>123000</f>
        <v>123000</v>
      </c>
    </row>
    <row r="25" spans="1:3">
      <c r="A25" s="2">
        <v>22</v>
      </c>
      <c r="B25" s="3" t="s">
        <v>40</v>
      </c>
      <c r="C25" s="3">
        <f>123000</f>
        <v>123000</v>
      </c>
    </row>
    <row r="26" spans="1:3">
      <c r="A26" s="2">
        <v>23</v>
      </c>
      <c r="B26" s="3" t="s">
        <v>42</v>
      </c>
      <c r="C26" s="3">
        <v>113000</v>
      </c>
    </row>
    <row r="27" spans="1:3">
      <c r="A27" s="2">
        <v>24</v>
      </c>
      <c r="B27" s="3" t="s">
        <v>43</v>
      </c>
      <c r="C27" s="3">
        <v>130000</v>
      </c>
    </row>
    <row r="28" spans="1:3">
      <c r="A28" s="2">
        <v>25</v>
      </c>
      <c r="B28" s="3" t="s">
        <v>46</v>
      </c>
      <c r="C28" s="3">
        <v>123000</v>
      </c>
    </row>
    <row r="29" spans="1:3">
      <c r="A29" s="2">
        <v>26</v>
      </c>
      <c r="B29" s="3" t="s">
        <v>47</v>
      </c>
      <c r="C29" s="3">
        <v>113000</v>
      </c>
    </row>
    <row r="30" spans="1:3">
      <c r="A30" s="2">
        <v>27</v>
      </c>
      <c r="B30" s="3" t="s">
        <v>50</v>
      </c>
      <c r="C30" s="3">
        <v>113000</v>
      </c>
    </row>
    <row r="31" spans="1:3">
      <c r="A31" s="2">
        <v>28</v>
      </c>
      <c r="B31" s="3" t="s">
        <v>52</v>
      </c>
      <c r="C31" s="3">
        <v>113000</v>
      </c>
    </row>
    <row r="32" spans="1:3">
      <c r="A32" s="2">
        <v>29</v>
      </c>
      <c r="B32" s="3" t="s">
        <v>54</v>
      </c>
      <c r="C32" s="3">
        <v>113000</v>
      </c>
    </row>
    <row r="33" spans="1:3">
      <c r="A33" s="2">
        <v>30</v>
      </c>
      <c r="B33" s="3" t="s">
        <v>56</v>
      </c>
      <c r="C33" s="3">
        <v>123000</v>
      </c>
    </row>
    <row r="34" spans="1:3">
      <c r="A34" s="2">
        <v>31</v>
      </c>
      <c r="B34" s="3" t="s">
        <v>58</v>
      </c>
      <c r="C34" s="3">
        <f>123000</f>
        <v>123000</v>
      </c>
    </row>
    <row r="35" spans="1:3">
      <c r="A35" s="2">
        <v>32</v>
      </c>
      <c r="B35" s="3" t="s">
        <v>60</v>
      </c>
      <c r="C35" s="3">
        <f>223000</f>
        <v>223000</v>
      </c>
    </row>
    <row r="36" spans="1:3">
      <c r="A36" s="2">
        <v>33</v>
      </c>
      <c r="B36" s="3" t="s">
        <v>62</v>
      </c>
      <c r="C36" s="3">
        <f>123000</f>
        <v>123000</v>
      </c>
    </row>
    <row r="37" spans="1:3">
      <c r="A37" s="2">
        <v>34</v>
      </c>
      <c r="B37" s="3" t="s">
        <v>64</v>
      </c>
      <c r="C37" s="3">
        <f>123000</f>
        <v>123000</v>
      </c>
    </row>
    <row r="38" spans="1:3">
      <c r="A38" s="2">
        <v>35</v>
      </c>
      <c r="B38" s="3" t="s">
        <v>66</v>
      </c>
      <c r="C38" s="3">
        <v>113000</v>
      </c>
    </row>
    <row r="39" spans="1:3">
      <c r="A39" s="2">
        <v>36</v>
      </c>
      <c r="B39" s="3" t="s">
        <v>67</v>
      </c>
      <c r="C39" s="3">
        <v>113000</v>
      </c>
    </row>
    <row r="40" spans="1:3">
      <c r="A40" s="2">
        <v>37</v>
      </c>
      <c r="B40" s="3" t="s">
        <v>69</v>
      </c>
      <c r="C40" s="3">
        <v>113000</v>
      </c>
    </row>
    <row r="41" spans="1:3">
      <c r="A41" s="2">
        <v>38</v>
      </c>
      <c r="B41" s="3" t="s">
        <v>71</v>
      </c>
      <c r="C41" s="3">
        <v>113000</v>
      </c>
    </row>
    <row r="42" spans="1:3">
      <c r="A42" s="2">
        <v>39</v>
      </c>
      <c r="B42" s="3" t="s">
        <v>73</v>
      </c>
      <c r="C42" s="3">
        <v>123000</v>
      </c>
    </row>
    <row r="43" spans="1:3">
      <c r="A43" s="2">
        <v>40</v>
      </c>
      <c r="B43" s="5" t="s">
        <v>75</v>
      </c>
      <c r="C43" s="3">
        <v>123000</v>
      </c>
    </row>
    <row r="44" spans="1:3">
      <c r="A44" s="2">
        <v>41</v>
      </c>
      <c r="B44" s="5" t="s">
        <v>80</v>
      </c>
      <c r="C44" s="3">
        <v>123000</v>
      </c>
    </row>
    <row r="45" spans="1:3">
      <c r="A45" s="2">
        <v>42</v>
      </c>
      <c r="B45" s="5" t="s">
        <v>76</v>
      </c>
      <c r="C45" s="3">
        <v>123000</v>
      </c>
    </row>
    <row r="46" spans="1:3">
      <c r="A46" s="2">
        <v>43</v>
      </c>
      <c r="B46" s="5" t="s">
        <v>77</v>
      </c>
      <c r="C46" s="3">
        <v>123000</v>
      </c>
    </row>
    <row r="47" spans="1:3">
      <c r="A47" s="2">
        <v>44</v>
      </c>
      <c r="B47" s="5" t="s">
        <v>78</v>
      </c>
      <c r="C47" s="3">
        <v>123000</v>
      </c>
    </row>
    <row r="48" spans="1:3">
      <c r="A48" s="2">
        <v>45</v>
      </c>
      <c r="B48" s="5" t="s">
        <v>81</v>
      </c>
      <c r="C48" s="3">
        <v>123000</v>
      </c>
    </row>
    <row r="49" spans="1:3">
      <c r="A49" s="2">
        <v>46</v>
      </c>
      <c r="B49" s="5" t="s">
        <v>88</v>
      </c>
      <c r="C49" s="3">
        <v>123000</v>
      </c>
    </row>
    <row r="50" spans="1:3">
      <c r="A50" s="2">
        <v>47</v>
      </c>
      <c r="B50" s="5" t="s">
        <v>89</v>
      </c>
      <c r="C50" s="3">
        <v>123000</v>
      </c>
    </row>
    <row r="51" spans="1:3">
      <c r="A51" s="2">
        <v>48</v>
      </c>
      <c r="B51" s="5" t="s">
        <v>90</v>
      </c>
      <c r="C51" s="3">
        <v>123000</v>
      </c>
    </row>
    <row r="52" spans="1:3">
      <c r="A52" s="2">
        <v>49</v>
      </c>
      <c r="B52" s="5" t="s">
        <v>92</v>
      </c>
      <c r="C52" s="3">
        <v>123000</v>
      </c>
    </row>
    <row r="53" spans="1:3">
      <c r="A53" s="13">
        <v>50</v>
      </c>
      <c r="B53" s="5" t="s">
        <v>99</v>
      </c>
      <c r="C53" s="3">
        <v>123000</v>
      </c>
    </row>
    <row r="54" spans="1:3">
      <c r="A54" s="13">
        <v>51</v>
      </c>
      <c r="B54" s="5" t="s">
        <v>102</v>
      </c>
      <c r="C54" s="3">
        <v>123000</v>
      </c>
    </row>
    <row r="55" spans="1:3">
      <c r="A55" s="13">
        <v>52</v>
      </c>
      <c r="B55" s="5" t="s">
        <v>105</v>
      </c>
      <c r="C55" s="3">
        <v>123000</v>
      </c>
    </row>
    <row r="56" spans="1:3">
      <c r="A56" s="13">
        <v>53</v>
      </c>
      <c r="B56" s="5" t="s">
        <v>107</v>
      </c>
      <c r="C56" s="3">
        <v>113000</v>
      </c>
    </row>
    <row r="57" spans="1:3">
      <c r="A57" s="13">
        <v>54</v>
      </c>
      <c r="B57" s="5" t="s">
        <v>104</v>
      </c>
      <c r="C57" s="3">
        <v>113000</v>
      </c>
    </row>
    <row r="58" spans="1:3">
      <c r="A58" s="13">
        <v>55</v>
      </c>
      <c r="B58" s="3" t="s">
        <v>117</v>
      </c>
      <c r="C58" s="3">
        <v>113000</v>
      </c>
    </row>
    <row r="59" spans="1:3">
      <c r="A59" s="13">
        <v>56</v>
      </c>
      <c r="B59" s="3" t="s">
        <v>119</v>
      </c>
      <c r="C59" s="3">
        <v>113000</v>
      </c>
    </row>
    <row r="60" spans="1:3">
      <c r="A60" s="13">
        <v>57</v>
      </c>
      <c r="B60" s="3" t="s">
        <v>148</v>
      </c>
      <c r="C60" s="3">
        <v>100000</v>
      </c>
    </row>
    <row r="61" spans="1:3">
      <c r="A61" s="13">
        <v>58</v>
      </c>
      <c r="B61" s="3" t="s">
        <v>149</v>
      </c>
      <c r="C61" s="3">
        <v>100000</v>
      </c>
    </row>
    <row r="62" spans="1:3">
      <c r="A62" s="13">
        <v>59</v>
      </c>
      <c r="B62" s="3" t="s">
        <v>150</v>
      </c>
      <c r="C62" s="3">
        <v>100000</v>
      </c>
    </row>
    <row r="63" spans="1:3">
      <c r="A63" s="3"/>
      <c r="B63" s="3"/>
      <c r="C63" s="3">
        <f>SUM(C4:C62)</f>
        <v>6914655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2019-01-08T07:46:26Z</dcterms:modified>
</cp:coreProperties>
</file>